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315" windowWidth="16695" windowHeight="11760" activeTab="1"/>
  </bookViews>
  <sheets>
    <sheet name="от 1года до 3 лет" sheetId="2" r:id="rId1"/>
    <sheet name="от 3 до 7 лет" sheetId="1" r:id="rId2"/>
    <sheet name="Меню РОТАЦИЯ" sheetId="3" r:id="rId3"/>
  </sheets>
  <definedNames>
    <definedName name="_xlnm._FilterDatabase" localSheetId="0" hidden="1">'от 1года до 3 лет'!$A$1:$K$1741</definedName>
    <definedName name="_xlnm._FilterDatabase" localSheetId="1" hidden="1">'от 3 до 7 лет'!$A$1:$K$1042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02" i="1"/>
  <c r="H902"/>
  <c r="I902"/>
  <c r="J902"/>
  <c r="F902"/>
  <c r="C902"/>
  <c r="G800"/>
  <c r="H800"/>
  <c r="I800"/>
  <c r="J800"/>
  <c r="F800"/>
  <c r="C800"/>
  <c r="G727"/>
  <c r="H727"/>
  <c r="I727"/>
  <c r="J727"/>
  <c r="F727"/>
  <c r="C727"/>
  <c r="G621"/>
  <c r="H621"/>
  <c r="I621"/>
  <c r="J621"/>
  <c r="F621"/>
  <c r="C621"/>
  <c r="G529"/>
  <c r="H529"/>
  <c r="I529"/>
  <c r="J529"/>
  <c r="F529"/>
  <c r="C529"/>
  <c r="G470"/>
  <c r="H470"/>
  <c r="I470"/>
  <c r="J470"/>
  <c r="F470"/>
  <c r="C470"/>
  <c r="G370"/>
  <c r="H370"/>
  <c r="I370"/>
  <c r="J370"/>
  <c r="F370"/>
  <c r="C370"/>
  <c r="G353"/>
  <c r="H353"/>
  <c r="I353"/>
  <c r="J353"/>
  <c r="F353"/>
  <c r="C353"/>
  <c r="G175"/>
  <c r="H175"/>
  <c r="I175"/>
  <c r="J175"/>
  <c r="F175"/>
  <c r="C175"/>
  <c r="G158"/>
  <c r="H158"/>
  <c r="I158"/>
  <c r="J158"/>
  <c r="F158"/>
  <c r="C158"/>
  <c r="G99"/>
  <c r="H99"/>
  <c r="I99"/>
  <c r="J99"/>
  <c r="F99"/>
  <c r="C99"/>
  <c r="G82"/>
  <c r="H82"/>
  <c r="I82"/>
  <c r="J82"/>
  <c r="F82"/>
  <c r="C82"/>
  <c r="G903" i="2"/>
  <c r="H903"/>
  <c r="I903"/>
  <c r="J903"/>
  <c r="F903"/>
  <c r="C903"/>
  <c r="G801"/>
  <c r="H801"/>
  <c r="I801"/>
  <c r="J801"/>
  <c r="F801"/>
  <c r="C801"/>
  <c r="G727"/>
  <c r="H727"/>
  <c r="I727"/>
  <c r="J727"/>
  <c r="F727"/>
  <c r="C727"/>
  <c r="G622"/>
  <c r="H622"/>
  <c r="I622"/>
  <c r="J622"/>
  <c r="F622"/>
  <c r="C622"/>
  <c r="G530"/>
  <c r="H530"/>
  <c r="I530"/>
  <c r="J530"/>
  <c r="F530"/>
  <c r="C530"/>
  <c r="G469" l="1"/>
  <c r="H469"/>
  <c r="I469"/>
  <c r="J469"/>
  <c r="F469"/>
  <c r="C469"/>
  <c r="G370"/>
  <c r="H370"/>
  <c r="I370"/>
  <c r="J370"/>
  <c r="F370"/>
  <c r="C370"/>
  <c r="G353"/>
  <c r="H353"/>
  <c r="I353"/>
  <c r="J353"/>
  <c r="F353"/>
  <c r="C353"/>
  <c r="G174"/>
  <c r="H174"/>
  <c r="I174"/>
  <c r="J174"/>
  <c r="F174"/>
  <c r="C174"/>
  <c r="G157"/>
  <c r="H157"/>
  <c r="I157"/>
  <c r="J157"/>
  <c r="F157"/>
  <c r="C157"/>
  <c r="F81"/>
  <c r="G98"/>
  <c r="H98"/>
  <c r="I98"/>
  <c r="J98"/>
  <c r="F98"/>
  <c r="C98"/>
  <c r="G81"/>
  <c r="H81"/>
  <c r="I81"/>
  <c r="J81"/>
  <c r="C81"/>
  <c r="F887" l="1"/>
  <c r="G887"/>
  <c r="H887"/>
  <c r="I887"/>
  <c r="J887"/>
  <c r="G848"/>
  <c r="H848"/>
  <c r="I848"/>
  <c r="J848"/>
  <c r="F848"/>
  <c r="G825"/>
  <c r="H825"/>
  <c r="I825"/>
  <c r="J825"/>
  <c r="F825"/>
  <c r="G755"/>
  <c r="H755"/>
  <c r="I755"/>
  <c r="J755"/>
  <c r="F755"/>
  <c r="I750"/>
  <c r="F750"/>
  <c r="G750"/>
  <c r="H750"/>
  <c r="J750"/>
  <c r="G712"/>
  <c r="H712"/>
  <c r="I712"/>
  <c r="J712"/>
  <c r="F712"/>
  <c r="G665"/>
  <c r="H665"/>
  <c r="I665"/>
  <c r="J665"/>
  <c r="F665"/>
  <c r="F642"/>
  <c r="G572"/>
  <c r="H572"/>
  <c r="I572"/>
  <c r="J572"/>
  <c r="F572"/>
  <c r="F543"/>
  <c r="G543"/>
  <c r="H543"/>
  <c r="I543"/>
  <c r="J543"/>
  <c r="G493"/>
  <c r="H493"/>
  <c r="I493"/>
  <c r="J493"/>
  <c r="F493"/>
  <c r="G399"/>
  <c r="H399"/>
  <c r="I399"/>
  <c r="J399"/>
  <c r="F399"/>
  <c r="C291"/>
  <c r="G290"/>
  <c r="H290"/>
  <c r="I290"/>
  <c r="J290"/>
  <c r="F290"/>
  <c r="G257"/>
  <c r="H257"/>
  <c r="I257"/>
  <c r="J257"/>
  <c r="F257"/>
  <c r="G202"/>
  <c r="H202"/>
  <c r="I202"/>
  <c r="J202"/>
  <c r="F202"/>
  <c r="G197"/>
  <c r="H197"/>
  <c r="I197"/>
  <c r="J197"/>
  <c r="F197"/>
  <c r="G122"/>
  <c r="H122"/>
  <c r="I122"/>
  <c r="J122"/>
  <c r="F122"/>
  <c r="C99"/>
  <c r="G29"/>
  <c r="H29"/>
  <c r="I29"/>
  <c r="J29"/>
  <c r="F29"/>
  <c r="G886" i="1"/>
  <c r="H886"/>
  <c r="I886"/>
  <c r="J886"/>
  <c r="F886"/>
  <c r="C903"/>
  <c r="G847"/>
  <c r="H847"/>
  <c r="I847"/>
  <c r="J847"/>
  <c r="F847"/>
  <c r="C825"/>
  <c r="G824"/>
  <c r="H824"/>
  <c r="I824"/>
  <c r="J824"/>
  <c r="F824"/>
  <c r="G755"/>
  <c r="H755"/>
  <c r="I755"/>
  <c r="J755"/>
  <c r="F755"/>
  <c r="G750"/>
  <c r="H750"/>
  <c r="I750"/>
  <c r="J750"/>
  <c r="F750"/>
  <c r="G712"/>
  <c r="H712"/>
  <c r="I712"/>
  <c r="J712"/>
  <c r="F712"/>
  <c r="I825" l="1"/>
  <c r="G825"/>
  <c r="H825"/>
  <c r="J825"/>
  <c r="F825"/>
  <c r="I291" i="2"/>
  <c r="H291"/>
  <c r="F291"/>
  <c r="G291"/>
  <c r="J291"/>
  <c r="C728" i="1"/>
  <c r="G665"/>
  <c r="H665"/>
  <c r="I665"/>
  <c r="J665"/>
  <c r="F665"/>
  <c r="G641"/>
  <c r="H641"/>
  <c r="I641"/>
  <c r="J641"/>
  <c r="F641"/>
  <c r="G571"/>
  <c r="H571"/>
  <c r="I571"/>
  <c r="J571"/>
  <c r="F571"/>
  <c r="G494"/>
  <c r="H494"/>
  <c r="I494"/>
  <c r="J494"/>
  <c r="F494"/>
  <c r="G450"/>
  <c r="H450"/>
  <c r="I450"/>
  <c r="J450"/>
  <c r="F450"/>
  <c r="G400"/>
  <c r="H400"/>
  <c r="I400"/>
  <c r="J400"/>
  <c r="F400"/>
  <c r="C371"/>
  <c r="G257" l="1"/>
  <c r="H257"/>
  <c r="I257"/>
  <c r="J257"/>
  <c r="F257"/>
  <c r="G203" l="1"/>
  <c r="H203"/>
  <c r="I203"/>
  <c r="J203"/>
  <c r="F203"/>
  <c r="G123"/>
  <c r="H123"/>
  <c r="I123"/>
  <c r="J123"/>
  <c r="F123"/>
  <c r="G30" l="1"/>
  <c r="H30"/>
  <c r="I30"/>
  <c r="J30"/>
  <c r="F30"/>
  <c r="G290" l="1"/>
  <c r="H290"/>
  <c r="I290"/>
  <c r="J290"/>
  <c r="F290"/>
  <c r="G449" i="2"/>
  <c r="H449"/>
  <c r="I449"/>
  <c r="J449"/>
  <c r="F449"/>
  <c r="F542" i="1" l="1"/>
  <c r="G850" l="1"/>
  <c r="G903" s="1"/>
  <c r="H850"/>
  <c r="H903" s="1"/>
  <c r="I850"/>
  <c r="I903" s="1"/>
  <c r="J850"/>
  <c r="J903" s="1"/>
  <c r="F850"/>
  <c r="F903" s="1"/>
  <c r="G668"/>
  <c r="G728" s="1"/>
  <c r="H668"/>
  <c r="H728" s="1"/>
  <c r="I668"/>
  <c r="I728" s="1"/>
  <c r="J668"/>
  <c r="J728" s="1"/>
  <c r="F668"/>
  <c r="F728" s="1"/>
  <c r="G566" l="1"/>
  <c r="H566"/>
  <c r="I566"/>
  <c r="J566"/>
  <c r="F566"/>
  <c r="G542"/>
  <c r="H542"/>
  <c r="I542"/>
  <c r="J542"/>
  <c r="G497" l="1"/>
  <c r="H497"/>
  <c r="I497"/>
  <c r="J497"/>
  <c r="F497"/>
  <c r="G316"/>
  <c r="H316"/>
  <c r="I316"/>
  <c r="J316"/>
  <c r="F316"/>
  <c r="F198"/>
  <c r="G126"/>
  <c r="H126"/>
  <c r="I126"/>
  <c r="J126"/>
  <c r="F126"/>
  <c r="G543" l="1"/>
  <c r="G851" i="2" l="1"/>
  <c r="H851"/>
  <c r="I851"/>
  <c r="J851"/>
  <c r="F851"/>
  <c r="G668"/>
  <c r="H668"/>
  <c r="I668"/>
  <c r="J668"/>
  <c r="F668"/>
  <c r="G642"/>
  <c r="H642"/>
  <c r="I642"/>
  <c r="J642"/>
  <c r="G496" l="1"/>
  <c r="H496"/>
  <c r="I496"/>
  <c r="J496"/>
  <c r="F496"/>
  <c r="G393"/>
  <c r="H393"/>
  <c r="I393"/>
  <c r="J393"/>
  <c r="F393"/>
  <c r="G316"/>
  <c r="H316"/>
  <c r="I316"/>
  <c r="J316"/>
  <c r="F316"/>
  <c r="G313"/>
  <c r="H313"/>
  <c r="I313"/>
  <c r="J313"/>
  <c r="F313"/>
  <c r="G125"/>
  <c r="H125"/>
  <c r="I125"/>
  <c r="J125"/>
  <c r="F125"/>
  <c r="G394" i="1" l="1"/>
  <c r="H394"/>
  <c r="I394"/>
  <c r="J394"/>
  <c r="F394"/>
  <c r="G313" l="1"/>
  <c r="G371" s="1"/>
  <c r="H313"/>
  <c r="H371" s="1"/>
  <c r="I313"/>
  <c r="I371" s="1"/>
  <c r="J313"/>
  <c r="J371" s="1"/>
  <c r="F313"/>
  <c r="F371" s="1"/>
  <c r="G198" l="1"/>
  <c r="H198"/>
  <c r="I198"/>
  <c r="J198"/>
  <c r="G35" l="1"/>
  <c r="H35"/>
  <c r="I35"/>
  <c r="J35"/>
  <c r="F35"/>
  <c r="G567" i="2" l="1"/>
  <c r="H567"/>
  <c r="I567"/>
  <c r="J567"/>
  <c r="F567"/>
  <c r="G544"/>
  <c r="H544"/>
  <c r="I544"/>
  <c r="J544"/>
  <c r="H471" i="1" l="1"/>
  <c r="C471"/>
  <c r="C100"/>
  <c r="F34" i="2"/>
  <c r="F99" s="1"/>
  <c r="F904"/>
  <c r="G34"/>
  <c r="G99" s="1"/>
  <c r="H34"/>
  <c r="H99" s="1"/>
  <c r="I34"/>
  <c r="I99" s="1"/>
  <c r="J34"/>
  <c r="J99" s="1"/>
  <c r="C175"/>
  <c r="C470"/>
  <c r="C544"/>
  <c r="C643"/>
  <c r="C728"/>
  <c r="C826"/>
  <c r="C904"/>
  <c r="C371"/>
  <c r="C642" i="1"/>
  <c r="C176"/>
  <c r="C291"/>
  <c r="C543"/>
  <c r="C905" i="2" l="1"/>
  <c r="C906" s="1"/>
  <c r="C904" i="1"/>
  <c r="C905" s="1"/>
  <c r="G642"/>
  <c r="F176"/>
  <c r="J543"/>
  <c r="J642"/>
  <c r="I642"/>
  <c r="F642"/>
  <c r="J100"/>
  <c r="H291"/>
  <c r="I176"/>
  <c r="G291"/>
  <c r="I100"/>
  <c r="J176"/>
  <c r="H100"/>
  <c r="H642"/>
  <c r="F291"/>
  <c r="H371" i="2"/>
  <c r="I470"/>
  <c r="H826"/>
  <c r="G826"/>
  <c r="F470"/>
  <c r="J826"/>
  <c r="I826"/>
  <c r="F826"/>
  <c r="H176" i="1"/>
  <c r="I543"/>
  <c r="F543"/>
  <c r="H543"/>
  <c r="F175" i="2"/>
  <c r="H470"/>
  <c r="I371"/>
  <c r="G371"/>
  <c r="G175"/>
  <c r="F643"/>
  <c r="J371"/>
  <c r="G904"/>
  <c r="G728"/>
  <c r="G643"/>
  <c r="J904"/>
  <c r="J728"/>
  <c r="J643"/>
  <c r="J470"/>
  <c r="J175"/>
  <c r="I904"/>
  <c r="G470"/>
  <c r="F728"/>
  <c r="F371"/>
  <c r="I728"/>
  <c r="I643"/>
  <c r="I175"/>
  <c r="H904"/>
  <c r="F544"/>
  <c r="H728"/>
  <c r="H643"/>
  <c r="H175"/>
  <c r="J291" i="1"/>
  <c r="G100"/>
  <c r="G176"/>
  <c r="F471"/>
  <c r="F100"/>
  <c r="I291"/>
  <c r="I471"/>
  <c r="G471"/>
  <c r="J471"/>
  <c r="J905" i="2" l="1"/>
  <c r="J906" s="1"/>
  <c r="H905"/>
  <c r="H906" s="1"/>
  <c r="G905"/>
  <c r="G906" s="1"/>
  <c r="F905"/>
  <c r="F906" s="1"/>
  <c r="I905"/>
  <c r="I906" s="1"/>
  <c r="F904" i="1"/>
  <c r="F905" s="1"/>
  <c r="G904"/>
  <c r="G905" s="1"/>
  <c r="I904"/>
  <c r="I905" s="1"/>
  <c r="J904"/>
  <c r="J905" s="1"/>
  <c r="H904"/>
  <c r="H905" s="1"/>
</calcChain>
</file>

<file path=xl/sharedStrings.xml><?xml version="1.0" encoding="utf-8"?>
<sst xmlns="http://schemas.openxmlformats.org/spreadsheetml/2006/main" count="2851" uniqueCount="497">
  <si>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</si>
  <si>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</si>
  <si>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</si>
  <si>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</si>
  <si>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</si>
  <si>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</si>
  <si>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</si>
  <si>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</si>
  <si>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</si>
  <si>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</si>
  <si>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</si>
  <si>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</si>
  <si>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</si>
  <si>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</si>
  <si>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</si>
  <si>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</si>
  <si>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</si>
  <si>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</si>
  <si>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</si>
  <si>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</si>
  <si>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</si>
  <si>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</si>
  <si>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</si>
  <si>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</si>
  <si>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</si>
  <si>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</si>
  <si>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</si>
  <si>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</si>
  <si>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</si>
  <si>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</si>
  <si>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</si>
  <si>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</si>
  <si>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</si>
  <si>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</si>
  <si>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</si>
  <si>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</si>
  <si>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</si>
  <si>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</si>
  <si>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</si>
  <si>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</si>
  <si>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2 - ой ЗАВТРАК</t>
  </si>
  <si>
    <t>ОБЕД</t>
  </si>
  <si>
    <t>Лук репчатый</t>
  </si>
  <si>
    <t>Яйцо</t>
  </si>
  <si>
    <t>Вода для фарша</t>
  </si>
  <si>
    <t>Масса полуфабриката</t>
  </si>
  <si>
    <t>Картофель</t>
  </si>
  <si>
    <t>Морковь</t>
  </si>
  <si>
    <t>Масло растительное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</si>
  <si>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</si>
  <si>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</si>
  <si>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</si>
  <si>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</si>
  <si>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</si>
  <si>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Фрукты свежие</t>
  </si>
  <si>
    <t>печенье</t>
  </si>
  <si>
    <t>яйцо</t>
  </si>
  <si>
    <t>масло сливочное</t>
  </si>
  <si>
    <t>Пюре Картофельное</t>
  </si>
  <si>
    <t>Чай с сахаром</t>
  </si>
  <si>
    <t>№ 392 Дели 2010</t>
  </si>
  <si>
    <t>сахар</t>
  </si>
  <si>
    <t>ВСЕГО:</t>
  </si>
  <si>
    <t>День 2- ой</t>
  </si>
  <si>
    <t>Сборник</t>
  </si>
  <si>
    <t>рецептур</t>
  </si>
  <si>
    <t>вода</t>
  </si>
  <si>
    <t>Какао с  молоком</t>
  </si>
  <si>
    <t>№397 Дели2010</t>
  </si>
  <si>
    <t>Какао-порошок</t>
  </si>
  <si>
    <t>Сыр</t>
  </si>
  <si>
    <t>Свекла</t>
  </si>
  <si>
    <t>Сметана</t>
  </si>
  <si>
    <t>масса гарнира</t>
  </si>
  <si>
    <t>Творог</t>
  </si>
  <si>
    <t>крупа манная</t>
  </si>
  <si>
    <t>Чай с сахаром и лимоном</t>
  </si>
  <si>
    <t>№ 393 Дели2010</t>
  </si>
  <si>
    <t>лимон</t>
  </si>
  <si>
    <t>День 3 - ий</t>
  </si>
  <si>
    <t>ТТК № 9Д</t>
  </si>
  <si>
    <t>Крупа пшеничная</t>
  </si>
  <si>
    <t>Чай с молоком,сахаром</t>
  </si>
  <si>
    <t>морковь</t>
  </si>
  <si>
    <t>Горох</t>
  </si>
  <si>
    <t>бульон</t>
  </si>
  <si>
    <t>сметана</t>
  </si>
  <si>
    <t>День 4 - ый</t>
  </si>
  <si>
    <t>Крупа геркулесовая</t>
  </si>
  <si>
    <t>сухари панировочные</t>
  </si>
  <si>
    <t>Соус :</t>
  </si>
  <si>
    <t>Соус сметанный</t>
  </si>
  <si>
    <t>150</t>
  </si>
  <si>
    <t>День 5 - ый</t>
  </si>
  <si>
    <t>мука пшеничная</t>
  </si>
  <si>
    <t>дрожжи сухие</t>
  </si>
  <si>
    <t>макаронные изделия</t>
  </si>
  <si>
    <t>Крупа перловая</t>
  </si>
  <si>
    <t>Биточки рубленые из рыбы</t>
  </si>
  <si>
    <t>День 7 - ой</t>
  </si>
  <si>
    <t>Крупа манная</t>
  </si>
  <si>
    <t>ТТК №4Д</t>
  </si>
  <si>
    <t>50/25</t>
  </si>
  <si>
    <t>День 10 - ый</t>
  </si>
  <si>
    <t>ТТК №5Д</t>
  </si>
  <si>
    <t>Масса лапши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</si>
  <si>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</si>
  <si>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</si>
  <si>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</si>
  <si>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</si>
  <si>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</si>
  <si>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</si>
  <si>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</si>
  <si>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</si>
  <si>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</si>
  <si>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</si>
  <si>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</si>
  <si>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</si>
  <si>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</si>
  <si>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</si>
  <si>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</si>
  <si>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</si>
  <si>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</si>
  <si>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витамин</t>
  </si>
  <si>
    <t xml:space="preserve">    ценность </t>
  </si>
  <si>
    <t>25/5</t>
  </si>
  <si>
    <t xml:space="preserve">Чай с сахаром </t>
  </si>
  <si>
    <t>25/5/5</t>
  </si>
  <si>
    <t>150/10</t>
  </si>
  <si>
    <t>ТТК №9Д</t>
  </si>
  <si>
    <t>масло растительное</t>
  </si>
  <si>
    <t>Пищевые вещества</t>
  </si>
  <si>
    <t>картофель</t>
  </si>
  <si>
    <t>крупа гречневая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</si>
  <si>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</si>
  <si>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</si>
  <si>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</si>
  <si>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</si>
  <si>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</si>
  <si>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№86 сб дошк 2016</t>
  </si>
  <si>
    <t xml:space="preserve">№386 СБ </t>
  </si>
  <si>
    <t>дошк.2016</t>
  </si>
  <si>
    <t>томатная паста</t>
  </si>
  <si>
    <t>№394 СБ дошк 2016</t>
  </si>
  <si>
    <t>ТТК №3</t>
  </si>
  <si>
    <t>Бульон</t>
  </si>
  <si>
    <t>масса отварной мякоти птицы</t>
  </si>
  <si>
    <t>масса теста</t>
  </si>
  <si>
    <t>масса готового мясного фарша</t>
  </si>
  <si>
    <t>масса отварного протертого картофеля</t>
  </si>
  <si>
    <t>масса припущенного лука</t>
  </si>
  <si>
    <t>№308 СБ дошк 2016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</si>
  <si>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</si>
  <si>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</si>
  <si>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</si>
  <si>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</si>
  <si>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</si>
  <si>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</si>
  <si>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№ 339 СБ дошк 2016</t>
  </si>
  <si>
    <t>кисломолочный напиток</t>
  </si>
  <si>
    <t>молоко</t>
  </si>
  <si>
    <t>150/5</t>
  </si>
  <si>
    <t>Макаронные изделия отварные с маслом</t>
  </si>
  <si>
    <t>№219 Сб дошк 2016</t>
  </si>
  <si>
    <t>масса готовых фрикаделек</t>
  </si>
  <si>
    <t>№87, сб дошк2016</t>
  </si>
  <si>
    <t>Крупа пшено</t>
  </si>
  <si>
    <t>ТТК № 6Д</t>
  </si>
  <si>
    <t>СБ дошк.2016 №87</t>
  </si>
  <si>
    <t>Горох колотый</t>
  </si>
  <si>
    <t>Вода питьевая</t>
  </si>
  <si>
    <t>ТТК №6Д</t>
  </si>
  <si>
    <t>Бутерброд  с сыром, маслом сливочным</t>
  </si>
  <si>
    <t>Бутерброд с сыром, маслом сливочным</t>
  </si>
  <si>
    <t>Хлеб пшеничный</t>
  </si>
  <si>
    <t xml:space="preserve">1. Предусмотренные среднесуточные нормы, утвержденные СанПиН применены с учетом пребывания детей в ДОУ </t>
  </si>
  <si>
    <t>№ 413 сб дошк 2016</t>
  </si>
  <si>
    <t>табл 6 стр 144,Дели + 2012</t>
  </si>
  <si>
    <t>табл 6 стр 134,Дели + 2012</t>
  </si>
  <si>
    <t>табл 6 стр 136,Ддели +,2012</t>
  </si>
  <si>
    <t xml:space="preserve"> Тутельян В.А.,   Москва  Дели Плюс 2012 г.</t>
  </si>
  <si>
    <t>№94 сб дошк2016</t>
  </si>
  <si>
    <t>Бутерброд с маслом сливочным</t>
  </si>
  <si>
    <t xml:space="preserve">масса каши </t>
  </si>
  <si>
    <t>масса каши с овощами</t>
  </si>
  <si>
    <t>№180, сб дошк2016</t>
  </si>
  <si>
    <t>Каша гречневая рассыпчатая с овощами с маслом сливочным</t>
  </si>
  <si>
    <t xml:space="preserve">сахар </t>
  </si>
  <si>
    <t>яблоки свежие</t>
  </si>
  <si>
    <t>капуста свежая</t>
  </si>
  <si>
    <t>соль иодированная</t>
  </si>
  <si>
    <t>Кондитерское изделие</t>
  </si>
  <si>
    <t>мармелад</t>
  </si>
  <si>
    <t>крупа пшенная</t>
  </si>
  <si>
    <t>масса омлетной смеси</t>
  </si>
  <si>
    <t>масса готового омлета</t>
  </si>
  <si>
    <t>№82 сбдошк 2016</t>
  </si>
  <si>
    <t>изюм</t>
  </si>
  <si>
    <t>№251, сбдошк 2016</t>
  </si>
  <si>
    <t>№3 сб дошк2016</t>
  </si>
  <si>
    <t>выход готовой запеканки</t>
  </si>
  <si>
    <t>Соус сметанный :</t>
  </si>
  <si>
    <t>110/20</t>
  </si>
  <si>
    <t>№ 251 сб дошк 2016</t>
  </si>
  <si>
    <t>110/3</t>
  </si>
  <si>
    <t>масса отварных сухофруктов</t>
  </si>
  <si>
    <t>Утверждаю</t>
  </si>
  <si>
    <t xml:space="preserve">    Согласовано</t>
  </si>
  <si>
    <t>чай весовой</t>
  </si>
  <si>
    <t>Хлеб ржаной</t>
  </si>
  <si>
    <t>соль йодированная</t>
  </si>
  <si>
    <t>Омлет натуральный</t>
  </si>
  <si>
    <t>№229,сб дошк2016</t>
  </si>
  <si>
    <t>цыплята - бройлеры с/м</t>
  </si>
  <si>
    <t>130/20</t>
  </si>
  <si>
    <t>или фарш куриный</t>
  </si>
  <si>
    <t>№ 411 сб дошк 2016</t>
  </si>
  <si>
    <t>Соль йодированная</t>
  </si>
  <si>
    <t>Чай с мармеладом</t>
  </si>
  <si>
    <t>Сахарный песок</t>
  </si>
  <si>
    <t>Дрожжи сухие</t>
  </si>
  <si>
    <t>№304 сб шк 2017</t>
  </si>
  <si>
    <t>День 6 - ый</t>
  </si>
  <si>
    <t>хлеб пшеничный</t>
  </si>
  <si>
    <t>№88 СБ дошк 2016</t>
  </si>
  <si>
    <t>День 7- ой</t>
  </si>
  <si>
    <t>№88,сб дошк2016</t>
  </si>
  <si>
    <t>180/7</t>
  </si>
  <si>
    <t>День 8 - ой</t>
  </si>
  <si>
    <t>День 9- ый</t>
  </si>
  <si>
    <t>Крупа полбяная</t>
  </si>
  <si>
    <t>ТТК №1Д</t>
  </si>
  <si>
    <t>или фарш рыбный</t>
  </si>
  <si>
    <t>2 неделя</t>
  </si>
  <si>
    <t>вермишель</t>
  </si>
  <si>
    <t>Каша "Дружба" молочная с маслом сливочным</t>
  </si>
  <si>
    <t>150/2</t>
  </si>
  <si>
    <t>Каша  полбяная молочная с маслом сливочным</t>
  </si>
  <si>
    <t>Рис отварной рассыпчатый с маслом сливочным</t>
  </si>
  <si>
    <t>150/5/5</t>
  </si>
  <si>
    <t>Каша  пшенная молочная с маслом сливочным</t>
  </si>
  <si>
    <t>130</t>
  </si>
  <si>
    <t>Каша манная молочная с маслом сливочным</t>
  </si>
  <si>
    <t>Каша  пшеничная молочная с маслом сливочным</t>
  </si>
  <si>
    <t>Каша геркулесовая молочная с маслом сливочным</t>
  </si>
  <si>
    <t>Каша полбяная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</si>
  <si>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</si>
  <si>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</si>
  <si>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Каша пшеничная молочная с маслом сливочным</t>
  </si>
  <si>
    <t>Каша Геркулесовая молочная с маслом сливочным</t>
  </si>
  <si>
    <t>180/3</t>
  </si>
  <si>
    <t>180/6</t>
  </si>
  <si>
    <t>30/5/5</t>
  </si>
  <si>
    <t>180/6/7</t>
  </si>
  <si>
    <t>40/20</t>
  </si>
  <si>
    <t>№82 сб дошк2016</t>
  </si>
  <si>
    <t>110/2</t>
  </si>
  <si>
    <t>150/30</t>
  </si>
  <si>
    <t>140/3</t>
  </si>
  <si>
    <t>УПЛОТНЕННЫЙ ПОЛДНИК</t>
  </si>
  <si>
    <t>№418 Дели2016</t>
  </si>
  <si>
    <t>Крупа ячневая</t>
  </si>
  <si>
    <t>Томатная паста</t>
  </si>
  <si>
    <t>Напиток из сухофруктов</t>
  </si>
  <si>
    <t>№394 Сб дошк 2016</t>
  </si>
  <si>
    <t>сухофрукты</t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</si>
  <si>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мандарин)</t>
    </r>
  </si>
  <si>
    <r>
      <t>1.1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</si>
  <si>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</si>
  <si>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0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</si>
  <si>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0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</si>
  <si>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342 сб шк 2017</t>
  </si>
  <si>
    <t>180/5</t>
  </si>
  <si>
    <t>Напиток из шиповника</t>
  </si>
  <si>
    <t>Каша ячневая молочная с маслом сливочным</t>
  </si>
  <si>
    <t>ТТК №10Д</t>
  </si>
  <si>
    <t>свекла</t>
  </si>
  <si>
    <t>Котлеты рыбные</t>
  </si>
  <si>
    <t>№234 сб шк 2017</t>
  </si>
  <si>
    <t>масса отварной говядины</t>
  </si>
  <si>
    <t>140/4</t>
  </si>
  <si>
    <t>№73,сб дошк 2016</t>
  </si>
  <si>
    <t>Компот из свежих яблок</t>
  </si>
  <si>
    <t xml:space="preserve">шиповник </t>
  </si>
  <si>
    <t>№399 сб дошк 2016</t>
  </si>
  <si>
    <t>40/40</t>
  </si>
  <si>
    <t>№91,128 сб дошк 2016</t>
  </si>
  <si>
    <t>клецки:</t>
  </si>
  <si>
    <t>масса готовых клецек</t>
  </si>
  <si>
    <t>Биточки "Домашние"</t>
  </si>
  <si>
    <t>Акт проработки от 25.12.2018 №569</t>
  </si>
  <si>
    <t>130/2</t>
  </si>
  <si>
    <t>№205 сб шк 2017</t>
  </si>
  <si>
    <t>шиповник</t>
  </si>
  <si>
    <t>цыплята-бройлеры с/м</t>
  </si>
  <si>
    <t>30/30</t>
  </si>
  <si>
    <t xml:space="preserve">Шиповник </t>
  </si>
  <si>
    <t>или фарш говяжий</t>
  </si>
  <si>
    <t>Слойка сладкая</t>
  </si>
  <si>
    <t>мука пшеничная в/с</t>
  </si>
  <si>
    <t xml:space="preserve">Макаронные изделия отварные </t>
  </si>
  <si>
    <t>Мука пшеничная в/с</t>
  </si>
  <si>
    <t>Суп вермишелевый с картофелем с мясными фрикадельками</t>
  </si>
  <si>
    <t>говядина (котлетное мясо)</t>
  </si>
  <si>
    <t>масса полуфабриката фрикаделек</t>
  </si>
  <si>
    <t>180/10</t>
  </si>
  <si>
    <t>Яйцо куриное</t>
  </si>
  <si>
    <t>150/10/5</t>
  </si>
  <si>
    <t>Повидло</t>
  </si>
  <si>
    <t>ТТК</t>
  </si>
  <si>
    <t>Котлеты рубленые из говядины</t>
  </si>
  <si>
    <t>СБ дошкольн. №299, 2016</t>
  </si>
  <si>
    <t>Борщ  со свежей капустой, картофелем на курином бульоне, со сметаной</t>
  </si>
  <si>
    <t>Плов из отварной птицы</t>
  </si>
  <si>
    <t>масса отварной птицы</t>
  </si>
  <si>
    <t>Плов из  отварной птицы</t>
  </si>
  <si>
    <t>Рассольник ленинградский на мясном бульоне, со сметаной</t>
  </si>
  <si>
    <t>№293 сб рецептур 2016</t>
  </si>
  <si>
    <t>Компот из урюка</t>
  </si>
  <si>
    <t>урюк</t>
  </si>
  <si>
    <t>суповая засыпка (звездочки)</t>
  </si>
  <si>
    <t>Суп молочный со звездочками</t>
  </si>
  <si>
    <t>№100,сб дошк 2016</t>
  </si>
  <si>
    <t>говядина (котлетное мясо б/к)</t>
  </si>
  <si>
    <t>Запеканка картофельная с мясом со сметанным соусом</t>
  </si>
  <si>
    <t>Компот из изюма и яблок</t>
  </si>
  <si>
    <t>№414 Дели 2016</t>
  </si>
  <si>
    <t>№1 Дели 2016</t>
  </si>
  <si>
    <t>№410,411 Дели2016</t>
  </si>
  <si>
    <t>№416 Дели2016</t>
  </si>
  <si>
    <t>№63,сбдошк2016</t>
  </si>
  <si>
    <t>№321 сбдошк2016</t>
  </si>
  <si>
    <t>№412 Дели2016</t>
  </si>
  <si>
    <t>№1 Дели2016</t>
  </si>
  <si>
    <t>№394 сб дошк 2016</t>
  </si>
  <si>
    <t>180</t>
  </si>
  <si>
    <t>160/10</t>
  </si>
  <si>
    <t>ИТОГО за 1 день в среднем на 1 воспитанника</t>
  </si>
  <si>
    <t>молоко сгущенное</t>
  </si>
  <si>
    <t>Запеканка творожная с молоком сгущенным</t>
  </si>
  <si>
    <t>Макаронные изделия отварные с маслом сливочным</t>
  </si>
  <si>
    <t>0,5</t>
  </si>
  <si>
    <t>Кисломолочный напиток с сахаром (кефир)</t>
  </si>
  <si>
    <t>Кисломолочный напиток (ряженка)</t>
  </si>
  <si>
    <t>Кондитерское изделие (печенье)</t>
  </si>
  <si>
    <t>Кисломолочный напиток (катык)</t>
  </si>
  <si>
    <r>
      <t>Фрукты свежие</t>
    </r>
    <r>
      <rPr>
        <b/>
        <sz val="12"/>
        <color theme="1"/>
        <rFont val="Times New Roman"/>
        <family val="1"/>
        <charset val="204"/>
      </rPr>
      <t xml:space="preserve"> (яблоки)</t>
    </r>
  </si>
  <si>
    <t>Наименование блюд и продуктов</t>
  </si>
  <si>
    <t>Салат из отварной свеклы с маслом растительным</t>
  </si>
  <si>
    <t>Сок в инд упаковке/разливной</t>
  </si>
  <si>
    <t>№34 сб дошк 2016</t>
  </si>
  <si>
    <t>Сок (нектар) в инд упаковке</t>
  </si>
  <si>
    <t>Сок (нектар) разливной</t>
  </si>
  <si>
    <t>яйцо куриное</t>
  </si>
  <si>
    <r>
      <t>1.1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</si>
  <si>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</si>
  <si>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1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</si>
  <si>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1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</si>
  <si>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ИТОГО в среднем на 1 воспитанника в день</t>
  </si>
  <si>
    <t>Бутерброд с сыром, с маслом сливочным</t>
  </si>
  <si>
    <t xml:space="preserve">Суп-лапша домашняя на курином бульоне </t>
  </si>
  <si>
    <t>Биточки рубленые из рыбы с овощами</t>
  </si>
  <si>
    <t>Биточки рубленые из рыбы запеченные в томатном соусе с овощами</t>
  </si>
  <si>
    <t>ТТК №784 от 17.11.2023</t>
  </si>
  <si>
    <t xml:space="preserve">масса готовых котлет </t>
  </si>
  <si>
    <t>соус томатный с овощами</t>
  </si>
  <si>
    <t>бульон или вода</t>
  </si>
  <si>
    <t>масса готового томатного соуса</t>
  </si>
  <si>
    <t>Суп гороховый с картофелем, на курином бульоне</t>
  </si>
  <si>
    <t>Суп гороховый с картофелем на курином бульоне</t>
  </si>
  <si>
    <t>№148 ,сб дошк 2016</t>
  </si>
  <si>
    <t>масса запеченной моркови</t>
  </si>
  <si>
    <t>масса припущенной капусты</t>
  </si>
  <si>
    <t>соус:</t>
  </si>
  <si>
    <t>№366 ,сб дошк 2016</t>
  </si>
  <si>
    <t>масса соуса</t>
  </si>
  <si>
    <t xml:space="preserve">Лук репчатый </t>
  </si>
  <si>
    <t>Соль иодированная</t>
  </si>
  <si>
    <t>Цыплята - бройлеры с/м</t>
  </si>
  <si>
    <t>Масса полуфабриката фрикаделек</t>
  </si>
  <si>
    <t>Фрикадельки из птицы</t>
  </si>
  <si>
    <t>№325,Сб дошк 2016</t>
  </si>
  <si>
    <t xml:space="preserve">Масса припущенного лука </t>
  </si>
  <si>
    <t>ТТК 1001 от 10.06.2024</t>
  </si>
  <si>
    <t>Тефтели куриные запеченные в сметанно-томатном соусе</t>
  </si>
  <si>
    <t>сметанно-томатный соус:</t>
  </si>
  <si>
    <t xml:space="preserve">масса готовых тефтелей </t>
  </si>
  <si>
    <t>масса томатного соуса с овощами</t>
  </si>
  <si>
    <t>Ватрушка королевская</t>
  </si>
  <si>
    <t>ТТК №810 от 15.02.2023</t>
  </si>
  <si>
    <t>посыпка низ:</t>
  </si>
  <si>
    <t>творожная начинка:</t>
  </si>
  <si>
    <t>сахарный песок</t>
  </si>
  <si>
    <t>посыпка верх:</t>
  </si>
  <si>
    <t>ПОЛДНИК</t>
  </si>
  <si>
    <t>Макаронные изделия с сыром</t>
  </si>
  <si>
    <t>Гребешок с повидлом</t>
  </si>
  <si>
    <t>Чай с молоком, сахаром</t>
  </si>
  <si>
    <t>Кофейный напиток с молоком</t>
  </si>
  <si>
    <t>№99 сб шк 2017</t>
  </si>
  <si>
    <t>Макаронные изделия</t>
  </si>
  <si>
    <t>Масло слвочное</t>
  </si>
  <si>
    <t>Макаронные изделия отварные с сыром</t>
  </si>
  <si>
    <t>Сыр голландский</t>
  </si>
  <si>
    <t>№204 СБ 2017</t>
  </si>
  <si>
    <t>Мука пшеничная в/с на подпыл</t>
  </si>
  <si>
    <t>Масло растиельное</t>
  </si>
  <si>
    <t>Яйцо для смазки изделия</t>
  </si>
  <si>
    <t>№445 СБ 2016</t>
  </si>
  <si>
    <t>35</t>
  </si>
  <si>
    <t>яйцо для смазки изделий</t>
  </si>
  <si>
    <t>масло растительное для смазки листов</t>
  </si>
  <si>
    <t>Сб нац, блюд и кулинарных рецептов стр. 150 СБ Казань 1997</t>
  </si>
  <si>
    <t>180/10/7</t>
  </si>
  <si>
    <t xml:space="preserve">Суп картофельный с клецками на курином бульоне </t>
  </si>
  <si>
    <t>Щи  со свежей капустой с картофелем, с мясными фрикадельками,со сметаной</t>
  </si>
  <si>
    <t xml:space="preserve"> ПОЛДНИК</t>
  </si>
  <si>
    <r>
      <rPr>
        <b/>
        <sz val="10"/>
        <color theme="1"/>
        <rFont val="Times New Roman"/>
        <family val="1"/>
        <charset val="204"/>
      </rPr>
      <t>(Кефир</t>
    </r>
    <r>
      <rPr>
        <sz val="10"/>
        <color theme="1"/>
        <rFont val="Times New Roman"/>
        <family val="1"/>
        <charset val="204"/>
      </rPr>
      <t>,ряженка,катык)</t>
    </r>
  </si>
  <si>
    <r>
      <t>(кефир,ряженка,</t>
    </r>
    <r>
      <rPr>
        <b/>
        <sz val="10"/>
        <color theme="1"/>
        <rFont val="Times New Roman"/>
        <family val="1"/>
        <charset val="204"/>
      </rPr>
      <t>катык</t>
    </r>
    <r>
      <rPr>
        <sz val="10"/>
        <color theme="1"/>
        <rFont val="Times New Roman"/>
        <family val="1"/>
        <charset val="204"/>
      </rPr>
      <t>)</t>
    </r>
  </si>
  <si>
    <r>
      <t>(кефир,</t>
    </r>
    <r>
      <rPr>
        <b/>
        <sz val="10"/>
        <color theme="1"/>
        <rFont val="Times New Roman"/>
        <family val="1"/>
        <charset val="204"/>
      </rPr>
      <t>ряженка</t>
    </r>
    <r>
      <rPr>
        <sz val="10"/>
        <color theme="1"/>
        <rFont val="Times New Roman"/>
        <family val="1"/>
        <charset val="204"/>
      </rPr>
      <t>,катык)</t>
    </r>
  </si>
  <si>
    <r>
      <t>(</t>
    </r>
    <r>
      <rPr>
        <b/>
        <sz val="12"/>
        <color theme="1"/>
        <rFont val="Times New Roman"/>
        <family val="1"/>
        <charset val="204"/>
      </rPr>
      <t>Кефир</t>
    </r>
    <r>
      <rPr>
        <sz val="12"/>
        <color theme="1"/>
        <rFont val="Times New Roman"/>
        <family val="1"/>
        <charset val="204"/>
      </rPr>
      <t>,ряженка,катык)</t>
    </r>
  </si>
  <si>
    <r>
      <t>(Кефир</t>
    </r>
    <r>
      <rPr>
        <b/>
        <sz val="12"/>
        <color theme="1"/>
        <rFont val="Times New Roman"/>
        <family val="1"/>
        <charset val="204"/>
      </rPr>
      <t>,</t>
    </r>
    <r>
      <rPr>
        <sz val="12"/>
        <color theme="1"/>
        <rFont val="Times New Roman"/>
        <family val="1"/>
        <charset val="204"/>
      </rPr>
      <t>ряженка,</t>
    </r>
    <r>
      <rPr>
        <b/>
        <sz val="12"/>
        <color theme="1"/>
        <rFont val="Times New Roman"/>
        <family val="1"/>
        <charset val="204"/>
      </rPr>
      <t>катык</t>
    </r>
    <r>
      <rPr>
        <sz val="12"/>
        <color theme="1"/>
        <rFont val="Times New Roman"/>
        <family val="1"/>
        <charset val="204"/>
      </rPr>
      <t>)</t>
    </r>
  </si>
  <si>
    <r>
      <t>(кефир,</t>
    </r>
    <r>
      <rPr>
        <b/>
        <sz val="12"/>
        <color theme="1"/>
        <rFont val="Times New Roman"/>
        <family val="1"/>
        <charset val="204"/>
      </rPr>
      <t>ряженка</t>
    </r>
    <r>
      <rPr>
        <sz val="12"/>
        <color theme="1"/>
        <rFont val="Times New Roman"/>
        <family val="1"/>
        <charset val="204"/>
      </rPr>
      <t>,катык)</t>
    </r>
  </si>
  <si>
    <t>с 8-10,5- часовым  пребыванием от 1 года до 3 лет</t>
  </si>
  <si>
    <t>с 8 - 10,5 часовым  пребыванием от 3 до 7 лет</t>
  </si>
  <si>
    <t xml:space="preserve"> Директор ООО "ФУДСОЦСЕРВИС"</t>
  </si>
  <si>
    <t>Харламова Э.Р.</t>
  </si>
  <si>
    <t xml:space="preserve">Овощное рагу с мясом </t>
  </si>
  <si>
    <t>Картофель тушеный</t>
  </si>
  <si>
    <t>Рагу из овощей с мясным фаршем</t>
  </si>
  <si>
    <t>110/40</t>
  </si>
  <si>
    <t>масса рагу с фаршем</t>
  </si>
  <si>
    <t>Картофель тушёный с овощами в соусе</t>
  </si>
  <si>
    <t>№144 сбшк 2016</t>
  </si>
  <si>
    <t xml:space="preserve">соус </t>
  </si>
  <si>
    <t>150/50</t>
  </si>
  <si>
    <r>
      <rPr>
        <b/>
        <sz val="12"/>
        <color theme="1"/>
        <rFont val="Times New Roman"/>
        <family val="1"/>
        <charset val="204"/>
      </rPr>
      <t>или</t>
    </r>
    <r>
      <rPr>
        <sz val="12"/>
        <color theme="1"/>
        <rFont val="Times New Roman"/>
        <family val="1"/>
        <charset val="204"/>
      </rPr>
      <t xml:space="preserve"> фарш говяжий</t>
    </r>
  </si>
  <si>
    <t>Примерное 10-дневное меню</t>
  </si>
  <si>
    <t>ИТОГО за 10 дней</t>
  </si>
  <si>
    <t>Суп картофельный с пшенной крупой на  бульоне из индейки, с мясом индейки</t>
  </si>
  <si>
    <t xml:space="preserve">Омлет натуральный </t>
  </si>
  <si>
    <t>Гуляш из отварной индейки</t>
  </si>
  <si>
    <t xml:space="preserve">Биточки "Домашние" </t>
  </si>
  <si>
    <t>Рассольник ленинградский, с мясными фрикадельками, и со сметаной</t>
  </si>
  <si>
    <t>Кондитерское изделие (вафли)</t>
  </si>
  <si>
    <t>Салат из зеленого горошка к/с</t>
  </si>
  <si>
    <t>Салат из свеклы с маслом растительным</t>
  </si>
  <si>
    <r>
      <t>(Кефир</t>
    </r>
    <r>
      <rPr>
        <b/>
        <sz val="11"/>
        <color theme="1"/>
        <rFont val="Times New Roman"/>
        <family val="1"/>
        <charset val="204"/>
      </rPr>
      <t>,</t>
    </r>
    <r>
      <rPr>
        <sz val="11"/>
        <color theme="1"/>
        <rFont val="Times New Roman"/>
        <family val="1"/>
        <charset val="204"/>
      </rPr>
      <t>ряженка,</t>
    </r>
    <r>
      <rPr>
        <b/>
        <sz val="11"/>
        <color theme="1"/>
        <rFont val="Times New Roman"/>
        <family val="1"/>
        <charset val="204"/>
      </rPr>
      <t>катык</t>
    </r>
    <r>
      <rPr>
        <sz val="11"/>
        <color theme="1"/>
        <rFont val="Times New Roman"/>
        <family val="1"/>
        <charset val="204"/>
      </rPr>
      <t>)</t>
    </r>
  </si>
  <si>
    <t>Суп картофельный с пшенной крупой на бульоне из индейки, с мясом индейки</t>
  </si>
  <si>
    <t>масса отварного филе индейки</t>
  </si>
  <si>
    <t>филе индейки б/к</t>
  </si>
  <si>
    <t>№10 дошк. 2016</t>
  </si>
  <si>
    <t>зеленый горошек к/с</t>
  </si>
  <si>
    <r>
      <rPr>
        <b/>
        <sz val="11"/>
        <color theme="1"/>
        <rFont val="Times New Roman"/>
        <family val="1"/>
        <charset val="204"/>
      </rPr>
      <t>(яблоки</t>
    </r>
    <r>
      <rPr>
        <sz val="11"/>
        <color theme="1"/>
        <rFont val="Times New Roman"/>
        <family val="1"/>
        <charset val="204"/>
      </rPr>
      <t>,или апельсин, или банан,или мандарин)</t>
    </r>
  </si>
  <si>
    <r>
      <t>(</t>
    </r>
    <r>
      <rPr>
        <b/>
        <sz val="11"/>
        <color theme="1"/>
        <rFont val="Times New Roman"/>
        <family val="1"/>
        <charset val="204"/>
      </rPr>
      <t>яблоки,</t>
    </r>
    <r>
      <rPr>
        <sz val="11"/>
        <color theme="1"/>
        <rFont val="Times New Roman"/>
        <family val="1"/>
        <charset val="204"/>
      </rPr>
      <t>или апельсин, или банан,или мандарин)</t>
    </r>
  </si>
  <si>
    <t>вафли</t>
  </si>
  <si>
    <t>табл 10 стр 202, Дели +, 2012</t>
  </si>
  <si>
    <t>Говядина б/к (котлетное мясо)</t>
  </si>
  <si>
    <t>№104,105 сб шк 2017</t>
  </si>
  <si>
    <t>Суп картофельный с мясом птицы</t>
  </si>
  <si>
    <t>цыплята-бройлер потр с/м</t>
  </si>
  <si>
    <t>филе индейки с/м</t>
  </si>
  <si>
    <t>Гуляш из отварного филе индейки</t>
  </si>
  <si>
    <t>Щи  со свежей капустой с картофелем с мясными фрикадельками,со сметаной</t>
  </si>
  <si>
    <t>№10 сб 2016</t>
  </si>
  <si>
    <t>мясные фрикадельки:</t>
  </si>
  <si>
    <t>№104 сб шк 2017</t>
  </si>
  <si>
    <t>Суп из овощей на бульоне из индейки, со сметаной</t>
  </si>
  <si>
    <t>Суп из овощей на бульоне из индейки,  со сметаной</t>
  </si>
  <si>
    <r>
      <t>Фрукты свежие</t>
    </r>
    <r>
      <rPr>
        <sz val="12"/>
        <color theme="1"/>
        <rFont val="Times New Roman"/>
        <family val="1"/>
        <charset val="204"/>
      </rPr>
      <t xml:space="preserve"> (яблоки)</t>
    </r>
  </si>
  <si>
    <t xml:space="preserve">МЕНЮ-РОТАЦИЯ 8-10,5ч (10 дн) </t>
  </si>
  <si>
    <t>Капуста тушеная 60-40</t>
  </si>
  <si>
    <t xml:space="preserve">Салат из отварной свеклы с маслом растительным </t>
  </si>
  <si>
    <t>Салат из капусты квашенной</t>
  </si>
  <si>
    <t>Икра кабачковая 50-30</t>
  </si>
  <si>
    <t>Салат из квашенной капусты</t>
  </si>
  <si>
    <r>
      <t>Фрукты свежие</t>
    </r>
    <r>
      <rPr>
        <b/>
        <sz val="12"/>
        <color theme="1"/>
        <rFont val="Times New Roman"/>
        <family val="1"/>
        <charset val="204"/>
      </rPr>
      <t xml:space="preserve"> (апельсины)</t>
    </r>
  </si>
  <si>
    <t>Салат из овощей с яблоками 60-40</t>
  </si>
  <si>
    <t>Капуста тушеная (доп. гарнир)</t>
  </si>
  <si>
    <t>№139 сб шк 2017</t>
  </si>
  <si>
    <t>Салат из квашеной капусты</t>
  </si>
  <si>
    <t>Согласно акту проработки №10 от 15.06.2016г</t>
  </si>
  <si>
    <t>капуста квашеная</t>
  </si>
  <si>
    <r>
      <t xml:space="preserve">(яблоки,или </t>
    </r>
    <r>
      <rPr>
        <b/>
        <sz val="10"/>
        <color theme="1"/>
        <rFont val="Times New Roman"/>
        <family val="1"/>
        <charset val="204"/>
      </rPr>
      <t>апельсин</t>
    </r>
    <r>
      <rPr>
        <sz val="10"/>
        <color theme="1"/>
        <rFont val="Times New Roman"/>
        <family val="1"/>
        <charset val="204"/>
      </rPr>
      <t>, или банан,или мандарин)</t>
    </r>
  </si>
  <si>
    <t>Икра кабачковая</t>
  </si>
  <si>
    <t>икра кабачковая</t>
  </si>
  <si>
    <t>№54 сб дошк 2016</t>
  </si>
  <si>
    <t>Щи  со свежей капустой с картофелем, с мясными фрикадельками, со сметаной</t>
  </si>
  <si>
    <t>Салат из овощной с яблоками</t>
  </si>
  <si>
    <t>№38,сб дошк2016</t>
  </si>
  <si>
    <t>Яблоки свежие</t>
  </si>
  <si>
    <r>
      <t xml:space="preserve">(яблоки,или </t>
    </r>
    <r>
      <rPr>
        <b/>
        <sz val="12"/>
        <color theme="1"/>
        <rFont val="Times New Roman"/>
        <family val="1"/>
        <charset val="204"/>
      </rPr>
      <t>апельсин</t>
    </r>
    <r>
      <rPr>
        <sz val="12"/>
        <color theme="1"/>
        <rFont val="Times New Roman"/>
        <family val="1"/>
        <charset val="204"/>
      </rPr>
      <t>, или банан,или мандарин)</t>
    </r>
  </si>
  <si>
    <t xml:space="preserve"> 10-дневное меню</t>
  </si>
  <si>
    <t xml:space="preserve">      </t>
  </si>
  <si>
    <t>Н.Р. Бариева</t>
  </si>
  <si>
    <t xml:space="preserve">       Заведующий МБДОУ " Рангазарский детский сад"         </t>
  </si>
  <si>
    <t>для организации питания детей в  МБДОУ " Рангазарский детский сад"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</si>
</sst>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;[Red]0.00"/>
    <numFmt numFmtId="166" formatCode="0.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3">
    <xf numFmtId="0" fontId="0" fillId="0" borderId="0" xfId="0"/>
    <xf numFmtId="0" fontId="3" fillId="2" borderId="5" xfId="0" applyFont="1" applyFill="1" applyBorder="1" applyAlignment="1">
      <alignment wrapText="1"/>
    </xf>
    <xf numFmtId="2" fontId="6" fillId="2" borderId="10" xfId="0" applyNumberFormat="1" applyFont="1" applyFill="1" applyBorder="1" applyAlignment="1">
      <alignment horizontal="center" wrapText="1"/>
    </xf>
    <xf numFmtId="0" fontId="2" fillId="2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2" fillId="2" borderId="0" xfId="0" applyNumberFormat="1" applyFont="1" applyFill="1"/>
    <xf numFmtId="2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5" fillId="2" borderId="0" xfId="0" applyFont="1" applyFill="1"/>
    <xf numFmtId="2" fontId="2" fillId="2" borderId="0" xfId="0" applyNumberFormat="1" applyFont="1" applyFill="1" applyAlignment="1">
      <alignment horizontal="left"/>
    </xf>
    <xf numFmtId="0" fontId="3" fillId="2" borderId="0" xfId="0" applyFont="1" applyFill="1"/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left" wrapText="1"/>
    </xf>
    <xf numFmtId="0" fontId="3" fillId="2" borderId="3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2" fontId="3" fillId="2" borderId="5" xfId="0" applyNumberFormat="1" applyFont="1" applyFill="1" applyBorder="1" applyAlignment="1">
      <alignment horizontal="center" vertical="top" wrapText="1"/>
    </xf>
    <xf numFmtId="2" fontId="3" fillId="2" borderId="6" xfId="0" applyNumberFormat="1" applyFont="1" applyFill="1" applyBorder="1" applyAlignment="1">
      <alignment horizontal="center" vertical="top" wrapText="1"/>
    </xf>
    <xf numFmtId="2" fontId="3" fillId="2" borderId="7" xfId="0" applyNumberFormat="1" applyFont="1" applyFill="1" applyBorder="1" applyAlignment="1">
      <alignment horizontal="center" vertical="top" wrapText="1"/>
    </xf>
    <xf numFmtId="2" fontId="3" fillId="2" borderId="8" xfId="0" applyNumberFormat="1" applyFont="1" applyFill="1" applyBorder="1" applyAlignment="1">
      <alignment horizontal="center" vertical="top" wrapText="1"/>
    </xf>
    <xf numFmtId="2" fontId="3" fillId="2" borderId="0" xfId="0" applyNumberFormat="1" applyFont="1" applyFill="1" applyAlignment="1">
      <alignment horizontal="center" vertical="top" wrapText="1"/>
    </xf>
    <xf numFmtId="2" fontId="3" fillId="2" borderId="5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wrapText="1"/>
    </xf>
    <xf numFmtId="2" fontId="3" fillId="2" borderId="11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2" fontId="3" fillId="2" borderId="6" xfId="0" applyNumberFormat="1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wrapText="1"/>
    </xf>
    <xf numFmtId="0" fontId="15" fillId="2" borderId="0" xfId="0" applyFont="1" applyFill="1"/>
    <xf numFmtId="2" fontId="4" fillId="2" borderId="9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2" fontId="2" fillId="2" borderId="3" xfId="0" applyNumberFormat="1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 wrapText="1"/>
    </xf>
    <xf numFmtId="0" fontId="12" fillId="2" borderId="6" xfId="0" applyFont="1" applyFill="1" applyBorder="1" applyAlignment="1">
      <alignment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8" fillId="2" borderId="6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1" fontId="3" fillId="2" borderId="6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2" fontId="3" fillId="2" borderId="13" xfId="0" applyNumberFormat="1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2" fontId="4" fillId="2" borderId="16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wrapText="1"/>
    </xf>
    <xf numFmtId="2" fontId="3" fillId="2" borderId="2" xfId="0" applyNumberFormat="1" applyFont="1" applyFill="1" applyBorder="1" applyAlignment="1">
      <alignment horizontal="center" wrapText="1"/>
    </xf>
    <xf numFmtId="0" fontId="3" fillId="2" borderId="5" xfId="0" applyFont="1" applyFill="1" applyBorder="1"/>
    <xf numFmtId="49" fontId="3" fillId="2" borderId="6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2" fontId="3" fillId="2" borderId="0" xfId="0" applyNumberFormat="1" applyFont="1" applyFill="1" applyAlignment="1">
      <alignment horizontal="right" wrapText="1"/>
    </xf>
    <xf numFmtId="2" fontId="3" fillId="2" borderId="2" xfId="0" applyNumberFormat="1" applyFont="1" applyFill="1" applyBorder="1" applyAlignment="1">
      <alignment wrapText="1"/>
    </xf>
    <xf numFmtId="2" fontId="3" fillId="2" borderId="8" xfId="0" applyNumberFormat="1" applyFont="1" applyFill="1" applyBorder="1" applyAlignment="1">
      <alignment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center" vertical="top" wrapText="1"/>
    </xf>
    <xf numFmtId="2" fontId="3" fillId="2" borderId="13" xfId="0" applyNumberFormat="1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right" wrapText="1"/>
    </xf>
    <xf numFmtId="164" fontId="3" fillId="2" borderId="0" xfId="0" applyNumberFormat="1" applyFont="1" applyFill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11" xfId="0" applyNumberFormat="1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12" fillId="2" borderId="6" xfId="0" applyFont="1" applyFill="1" applyBorder="1" applyAlignment="1">
      <alignment horizontal="center" wrapText="1"/>
    </xf>
    <xf numFmtId="2" fontId="12" fillId="2" borderId="0" xfId="0" applyNumberFormat="1" applyFont="1" applyFill="1" applyAlignment="1">
      <alignment horizontal="center" wrapText="1"/>
    </xf>
    <xf numFmtId="2" fontId="12" fillId="2" borderId="6" xfId="0" applyNumberFormat="1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vertical="top" wrapText="1"/>
    </xf>
    <xf numFmtId="164" fontId="3" fillId="2" borderId="0" xfId="0" applyNumberFormat="1" applyFont="1" applyFill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 wrapText="1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2" fontId="4" fillId="2" borderId="8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0" fontId="3" fillId="2" borderId="6" xfId="0" applyFont="1" applyFill="1" applyBorder="1"/>
    <xf numFmtId="0" fontId="6" fillId="2" borderId="10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2" fontId="3" fillId="2" borderId="12" xfId="0" applyNumberFormat="1" applyFont="1" applyFill="1" applyBorder="1" applyAlignment="1">
      <alignment horizontal="center" wrapText="1"/>
    </xf>
    <xf numFmtId="2" fontId="6" fillId="2" borderId="12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wrapText="1"/>
    </xf>
    <xf numFmtId="2" fontId="2" fillId="2" borderId="6" xfId="0" applyNumberFormat="1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 wrapText="1"/>
    </xf>
    <xf numFmtId="0" fontId="4" fillId="2" borderId="9" xfId="0" applyFont="1" applyFill="1" applyBorder="1"/>
    <xf numFmtId="0" fontId="6" fillId="2" borderId="12" xfId="0" applyFont="1" applyFill="1" applyBorder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wrapText="1"/>
    </xf>
    <xf numFmtId="2" fontId="6" fillId="2" borderId="0" xfId="0" applyNumberFormat="1" applyFont="1" applyFill="1" applyAlignment="1">
      <alignment horizont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4" fillId="2" borderId="0" xfId="0" applyFont="1" applyFill="1" applyAlignment="1">
      <alignment vertical="center" wrapText="1"/>
    </xf>
    <xf numFmtId="0" fontId="6" fillId="2" borderId="12" xfId="0" applyFont="1" applyFill="1" applyBorder="1" applyAlignment="1">
      <alignment horizontal="center" wrapText="1"/>
    </xf>
    <xf numFmtId="2" fontId="6" fillId="2" borderId="16" xfId="0" applyNumberFormat="1" applyFont="1" applyFill="1" applyBorder="1" applyAlignment="1">
      <alignment horizontal="center" wrapText="1"/>
    </xf>
    <xf numFmtId="2" fontId="3" fillId="2" borderId="1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14" fillId="2" borderId="0" xfId="0" applyFont="1" applyFill="1" applyAlignment="1">
      <alignment wrapText="1"/>
    </xf>
    <xf numFmtId="2" fontId="12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2" fontId="6" fillId="2" borderId="13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left" vertical="top" wrapText="1"/>
    </xf>
    <xf numFmtId="0" fontId="4" fillId="2" borderId="16" xfId="0" applyFont="1" applyFill="1" applyBorder="1" applyAlignment="1">
      <alignment wrapText="1"/>
    </xf>
    <xf numFmtId="2" fontId="8" fillId="2" borderId="6" xfId="0" applyNumberFormat="1" applyFont="1" applyFill="1" applyBorder="1" applyAlignment="1">
      <alignment horizontal="center" wrapText="1"/>
    </xf>
    <xf numFmtId="0" fontId="13" fillId="2" borderId="6" xfId="0" applyFont="1" applyFill="1" applyBorder="1" applyAlignment="1">
      <alignment wrapText="1"/>
    </xf>
    <xf numFmtId="0" fontId="3" fillId="2" borderId="22" xfId="0" applyFont="1" applyFill="1" applyBorder="1" applyAlignment="1">
      <alignment wrapText="1"/>
    </xf>
    <xf numFmtId="0" fontId="3" fillId="2" borderId="7" xfId="0" applyFont="1" applyFill="1" applyBorder="1" applyAlignment="1">
      <alignment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wrapText="1"/>
    </xf>
    <xf numFmtId="2" fontId="6" fillId="2" borderId="20" xfId="0" applyNumberFormat="1" applyFont="1" applyFill="1" applyBorder="1" applyAlignment="1">
      <alignment horizontal="center" wrapText="1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2" fontId="8" fillId="2" borderId="0" xfId="0" applyNumberFormat="1" applyFont="1" applyFill="1" applyAlignment="1">
      <alignment horizontal="right" vertical="center"/>
    </xf>
    <xf numFmtId="2" fontId="7" fillId="2" borderId="0" xfId="0" applyNumberFormat="1" applyFont="1" applyFill="1" applyAlignment="1">
      <alignment horizontal="right" vertical="center"/>
    </xf>
    <xf numFmtId="2" fontId="7" fillId="2" borderId="0" xfId="0" applyNumberFormat="1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2" fontId="7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2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2" fontId="8" fillId="2" borderId="0" xfId="0" applyNumberFormat="1" applyFont="1" applyFill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2" fontId="8" fillId="2" borderId="9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 wrapText="1"/>
    </xf>
    <xf numFmtId="2" fontId="8" fillId="2" borderId="10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2" fontId="8" fillId="2" borderId="5" xfId="0" applyNumberFormat="1" applyFont="1" applyFill="1" applyBorder="1" applyAlignment="1">
      <alignment vertical="center" wrapText="1"/>
    </xf>
    <xf numFmtId="2" fontId="8" fillId="2" borderId="3" xfId="0" applyNumberFormat="1" applyFont="1" applyFill="1" applyBorder="1" applyAlignment="1">
      <alignment vertical="center" wrapText="1"/>
    </xf>
    <xf numFmtId="2" fontId="8" fillId="2" borderId="11" xfId="0" applyNumberFormat="1" applyFont="1" applyFill="1" applyBorder="1" applyAlignment="1">
      <alignment vertical="center" wrapText="1"/>
    </xf>
    <xf numFmtId="2" fontId="8" fillId="2" borderId="1" xfId="0" applyNumberFormat="1" applyFont="1" applyFill="1" applyBorder="1" applyAlignment="1">
      <alignment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0" fillId="2" borderId="10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2" fontId="7" fillId="2" borderId="9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right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2" fontId="8" fillId="2" borderId="1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16" fillId="2" borderId="13" xfId="0" applyFont="1" applyFill="1" applyBorder="1" applyAlignment="1">
      <alignment vertical="center" wrapText="1"/>
    </xf>
    <xf numFmtId="1" fontId="10" fillId="2" borderId="9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2" fontId="10" fillId="2" borderId="1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8" fillId="2" borderId="5" xfId="0" applyFont="1" applyFill="1" applyBorder="1" applyAlignment="1">
      <alignment vertical="center"/>
    </xf>
    <xf numFmtId="49" fontId="8" fillId="2" borderId="6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/>
    </xf>
    <xf numFmtId="1" fontId="11" fillId="2" borderId="9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2" fontId="10" fillId="2" borderId="10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right" vertical="center" wrapText="1"/>
    </xf>
    <xf numFmtId="49" fontId="8" fillId="2" borderId="0" xfId="0" applyNumberFormat="1" applyFont="1" applyFill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center" wrapText="1"/>
    </xf>
    <xf numFmtId="2" fontId="7" fillId="2" borderId="0" xfId="0" applyNumberFormat="1" applyFont="1" applyFill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2" fontId="8" fillId="2" borderId="13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2" fontId="12" fillId="2" borderId="6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49" fontId="7" fillId="2" borderId="0" xfId="0" applyNumberFormat="1" applyFont="1" applyFill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16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2" fontId="10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right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right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165" fontId="8" fillId="2" borderId="6" xfId="0" applyNumberFormat="1" applyFont="1" applyFill="1" applyBorder="1" applyAlignment="1">
      <alignment horizontal="center" vertical="center" wrapText="1"/>
    </xf>
    <xf numFmtId="2" fontId="8" fillId="2" borderId="14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/>
    </xf>
    <xf numFmtId="2" fontId="10" fillId="2" borderId="13" xfId="0" applyNumberFormat="1" applyFont="1" applyFill="1" applyBorder="1" applyAlignment="1">
      <alignment horizontal="center" vertical="center" wrapText="1"/>
    </xf>
    <xf numFmtId="2" fontId="10" fillId="2" borderId="14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6" xfId="0" applyFont="1" applyFill="1" applyBorder="1" applyAlignment="1">
      <alignment horizontal="center" wrapText="1"/>
    </xf>
    <xf numFmtId="2" fontId="8" fillId="2" borderId="0" xfId="0" applyNumberFormat="1" applyFont="1" applyFill="1" applyAlignment="1">
      <alignment horizontal="center" wrapText="1"/>
    </xf>
    <xf numFmtId="2" fontId="8" fillId="2" borderId="6" xfId="0" applyNumberFormat="1" applyFont="1" applyFill="1" applyBorder="1" applyAlignment="1">
      <alignment horizontal="center"/>
    </xf>
    <xf numFmtId="0" fontId="9" fillId="2" borderId="0" xfId="0" applyFont="1" applyFill="1"/>
    <xf numFmtId="2" fontId="8" fillId="2" borderId="16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1" fontId="8" fillId="2" borderId="0" xfId="0" applyNumberFormat="1" applyFont="1" applyFill="1" applyAlignment="1">
      <alignment vertical="center" wrapText="1"/>
    </xf>
    <xf numFmtId="1" fontId="10" fillId="2" borderId="0" xfId="0" applyNumberFormat="1" applyFont="1" applyFill="1" applyAlignment="1">
      <alignment vertical="center" wrapText="1"/>
    </xf>
    <xf numFmtId="2" fontId="10" fillId="2" borderId="0" xfId="0" applyNumberFormat="1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1" fontId="10" fillId="2" borderId="0" xfId="0" applyNumberFormat="1" applyFont="1" applyFill="1" applyAlignment="1">
      <alignment horizontal="left" vertical="center" wrapText="1"/>
    </xf>
    <xf numFmtId="2" fontId="10" fillId="2" borderId="0" xfId="0" applyNumberFormat="1" applyFont="1" applyFill="1" applyAlignment="1">
      <alignment horizontal="left" vertical="center" wrapText="1"/>
    </xf>
    <xf numFmtId="2" fontId="8" fillId="2" borderId="0" xfId="0" applyNumberFormat="1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right" vertical="center" wrapText="1"/>
    </xf>
    <xf numFmtId="0" fontId="10" fillId="2" borderId="0" xfId="0" applyFont="1" applyFill="1" applyAlignment="1">
      <alignment horizontal="right" vertical="center" wrapText="1"/>
    </xf>
    <xf numFmtId="164" fontId="8" fillId="2" borderId="0" xfId="0" applyNumberFormat="1" applyFont="1" applyFill="1" applyAlignment="1">
      <alignment vertical="center" wrapText="1"/>
    </xf>
    <xf numFmtId="164" fontId="10" fillId="2" borderId="0" xfId="0" applyNumberFormat="1" applyFont="1" applyFill="1" applyAlignment="1">
      <alignment vertical="center" wrapText="1"/>
    </xf>
    <xf numFmtId="2" fontId="9" fillId="2" borderId="0" xfId="0" applyNumberFormat="1" applyFont="1" applyFill="1" applyAlignment="1">
      <alignment vertical="center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164" fontId="8" fillId="2" borderId="6" xfId="0" applyNumberFormat="1" applyFont="1" applyFill="1" applyBorder="1" applyAlignment="1">
      <alignment horizontal="center"/>
    </xf>
    <xf numFmtId="0" fontId="8" fillId="2" borderId="5" xfId="0" applyFont="1" applyFill="1" applyBorder="1"/>
    <xf numFmtId="2" fontId="8" fillId="2" borderId="0" xfId="0" applyNumberFormat="1" applyFont="1" applyFill="1"/>
    <xf numFmtId="2" fontId="8" fillId="2" borderId="6" xfId="0" applyNumberFormat="1" applyFont="1" applyFill="1" applyBorder="1"/>
    <xf numFmtId="2" fontId="7" fillId="2" borderId="11" xfId="0" applyNumberFormat="1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 wrapText="1"/>
    </xf>
    <xf numFmtId="2" fontId="12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0" fontId="12" fillId="3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wrapText="1"/>
    </xf>
    <xf numFmtId="1" fontId="6" fillId="2" borderId="9" xfId="0" applyNumberFormat="1" applyFont="1" applyFill="1" applyBorder="1" applyAlignment="1">
      <alignment horizontal="center"/>
    </xf>
    <xf numFmtId="0" fontId="12" fillId="2" borderId="13" xfId="0" applyFont="1" applyFill="1" applyBorder="1" applyAlignment="1">
      <alignment wrapText="1"/>
    </xf>
    <xf numFmtId="2" fontId="2" fillId="2" borderId="11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center"/>
    </xf>
    <xf numFmtId="2" fontId="8" fillId="2" borderId="5" xfId="0" applyNumberFormat="1" applyFont="1" applyFill="1" applyBorder="1" applyAlignment="1">
      <alignment horizontal="center"/>
    </xf>
    <xf numFmtId="2" fontId="8" fillId="2" borderId="5" xfId="0" applyNumberFormat="1" applyFont="1" applyFill="1" applyBorder="1"/>
    <xf numFmtId="1" fontId="8" fillId="2" borderId="5" xfId="0" applyNumberFormat="1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vertical="center" wrapText="1"/>
    </xf>
    <xf numFmtId="0" fontId="7" fillId="2" borderId="0" xfId="0" applyFont="1" applyFill="1"/>
    <xf numFmtId="2" fontId="3" fillId="2" borderId="18" xfId="0" applyNumberFormat="1" applyFont="1" applyFill="1" applyBorder="1" applyAlignment="1">
      <alignment horizontal="center" wrapText="1"/>
    </xf>
    <xf numFmtId="0" fontId="3" fillId="2" borderId="3" xfId="0" applyFont="1" applyFill="1" applyBorder="1"/>
    <xf numFmtId="0" fontId="3" fillId="2" borderId="0" xfId="0" applyFont="1" applyFill="1" applyAlignment="1">
      <alignment horizontal="left" wrapText="1"/>
    </xf>
    <xf numFmtId="0" fontId="3" fillId="2" borderId="25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164" fontId="8" fillId="2" borderId="5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2" fillId="2" borderId="5" xfId="0" applyFont="1" applyFill="1" applyBorder="1"/>
    <xf numFmtId="0" fontId="12" fillId="2" borderId="0" xfId="0" applyFont="1" applyFill="1"/>
    <xf numFmtId="2" fontId="12" fillId="2" borderId="6" xfId="0" applyNumberFormat="1" applyFont="1" applyFill="1" applyBorder="1" applyAlignment="1">
      <alignment horizontal="center"/>
    </xf>
    <xf numFmtId="0" fontId="14" fillId="2" borderId="0" xfId="0" applyFont="1" applyFill="1"/>
    <xf numFmtId="0" fontId="12" fillId="2" borderId="11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2" fontId="12" fillId="2" borderId="0" xfId="0" applyNumberFormat="1" applyFont="1" applyFill="1" applyAlignment="1">
      <alignment horizontal="center"/>
    </xf>
    <xf numFmtId="2" fontId="12" fillId="2" borderId="0" xfId="0" applyNumberFormat="1" applyFont="1" applyFill="1"/>
    <xf numFmtId="0" fontId="6" fillId="2" borderId="0" xfId="0" applyFont="1" applyFill="1"/>
    <xf numFmtId="49" fontId="3" fillId="2" borderId="6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wrapText="1"/>
    </xf>
    <xf numFmtId="2" fontId="10" fillId="2" borderId="9" xfId="0" applyNumberFormat="1" applyFont="1" applyFill="1" applyBorder="1" applyAlignment="1">
      <alignment horizontal="center" wrapText="1"/>
    </xf>
    <xf numFmtId="0" fontId="8" fillId="2" borderId="9" xfId="0" applyFont="1" applyFill="1" applyBorder="1" applyAlignment="1">
      <alignment wrapText="1"/>
    </xf>
    <xf numFmtId="49" fontId="8" fillId="2" borderId="6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10" fillId="2" borderId="12" xfId="0" applyFont="1" applyFill="1" applyBorder="1" applyAlignment="1">
      <alignment wrapText="1"/>
    </xf>
    <xf numFmtId="1" fontId="6" fillId="2" borderId="10" xfId="0" applyNumberFormat="1" applyFont="1" applyFill="1" applyBorder="1" applyAlignment="1">
      <alignment horizontal="center" wrapText="1"/>
    </xf>
    <xf numFmtId="0" fontId="12" fillId="2" borderId="0" xfId="0" applyFont="1" applyFill="1" applyAlignment="1">
      <alignment horizontal="right" vertical="center" wrapText="1"/>
    </xf>
    <xf numFmtId="2" fontId="12" fillId="2" borderId="0" xfId="0" applyNumberFormat="1" applyFont="1" applyFill="1" applyAlignment="1">
      <alignment vertical="center" wrapText="1"/>
    </xf>
    <xf numFmtId="1" fontId="12" fillId="2" borderId="0" xfId="0" applyNumberFormat="1" applyFont="1" applyFill="1" applyAlignment="1">
      <alignment vertic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1" fontId="4" fillId="2" borderId="10" xfId="0" applyNumberFormat="1" applyFont="1" applyFill="1" applyBorder="1" applyAlignment="1">
      <alignment horizontal="center" vertical="center" wrapText="1"/>
    </xf>
    <xf numFmtId="1" fontId="10" fillId="2" borderId="9" xfId="0" applyNumberFormat="1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vertical="center"/>
    </xf>
    <xf numFmtId="0" fontId="4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2" fontId="4" fillId="2" borderId="0" xfId="0" applyNumberFormat="1" applyFont="1" applyFill="1"/>
    <xf numFmtId="2" fontId="6" fillId="2" borderId="0" xfId="0" applyNumberFormat="1" applyFont="1" applyFill="1"/>
    <xf numFmtId="164" fontId="11" fillId="2" borderId="6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2" fontId="10" fillId="2" borderId="16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wrapText="1"/>
    </xf>
    <xf numFmtId="2" fontId="8" fillId="2" borderId="6" xfId="0" applyNumberFormat="1" applyFont="1" applyFill="1" applyBorder="1" applyAlignment="1">
      <alignment wrapText="1"/>
    </xf>
    <xf numFmtId="0" fontId="8" fillId="0" borderId="0" xfId="0" applyFont="1" applyAlignment="1">
      <alignment vertical="center" wrapText="1"/>
    </xf>
    <xf numFmtId="2" fontId="8" fillId="0" borderId="0" xfId="0" applyNumberFormat="1" applyFont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8" fillId="2" borderId="26" xfId="0" applyFont="1" applyFill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2" fontId="7" fillId="0" borderId="0" xfId="0" applyNumberFormat="1" applyFont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1" fontId="6" fillId="2" borderId="9" xfId="0" applyNumberFormat="1" applyFont="1" applyFill="1" applyBorder="1" applyAlignment="1">
      <alignment horizontal="center" vertical="center" wrapText="1"/>
    </xf>
    <xf numFmtId="1" fontId="6" fillId="2" borderId="9" xfId="0" applyNumberFormat="1" applyFont="1" applyFill="1" applyBorder="1" applyAlignment="1">
      <alignment horizontal="center" wrapText="1"/>
    </xf>
    <xf numFmtId="49" fontId="12" fillId="2" borderId="6" xfId="0" applyNumberFormat="1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6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2" fontId="12" fillId="2" borderId="0" xfId="0" applyNumberFormat="1" applyFont="1" applyFill="1" applyAlignment="1">
      <alignment vertical="center"/>
    </xf>
    <xf numFmtId="164" fontId="17" fillId="2" borderId="6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6" fontId="12" fillId="2" borderId="0" xfId="0" applyNumberFormat="1" applyFont="1" applyFill="1" applyAlignment="1">
      <alignment horizontal="center" vertical="center"/>
    </xf>
    <xf numFmtId="166" fontId="12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2" fontId="11" fillId="2" borderId="0" xfId="0" applyNumberFormat="1" applyFont="1" applyFill="1" applyAlignment="1">
      <alignment horizontal="center" vertical="center"/>
    </xf>
    <xf numFmtId="2" fontId="17" fillId="2" borderId="0" xfId="0" applyNumberFormat="1" applyFont="1" applyFill="1" applyAlignment="1">
      <alignment horizontal="center" vertical="center"/>
    </xf>
    <xf numFmtId="0" fontId="14" fillId="2" borderId="15" xfId="0" applyFont="1" applyFill="1" applyBorder="1" applyAlignment="1">
      <alignment wrapText="1"/>
    </xf>
    <xf numFmtId="0" fontId="12" fillId="2" borderId="0" xfId="0" applyFont="1" applyFill="1" applyAlignment="1">
      <alignment horizontal="center" wrapText="1"/>
    </xf>
    <xf numFmtId="0" fontId="12" fillId="2" borderId="15" xfId="0" applyFont="1" applyFill="1" applyBorder="1" applyAlignment="1">
      <alignment wrapText="1"/>
    </xf>
    <xf numFmtId="1" fontId="12" fillId="2" borderId="6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/>
    </xf>
    <xf numFmtId="0" fontId="5" fillId="2" borderId="6" xfId="0" applyFont="1" applyFill="1" applyBorder="1"/>
    <xf numFmtId="0" fontId="9" fillId="2" borderId="6" xfId="0" applyFont="1" applyFill="1" applyBorder="1"/>
    <xf numFmtId="49" fontId="3" fillId="2" borderId="3" xfId="0" applyNumberFormat="1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vertical="center" wrapText="1"/>
    </xf>
    <xf numFmtId="2" fontId="12" fillId="2" borderId="5" xfId="0" applyNumberFormat="1" applyFont="1" applyFill="1" applyBorder="1" applyAlignment="1">
      <alignment horizontal="center"/>
    </xf>
    <xf numFmtId="0" fontId="7" fillId="2" borderId="0" xfId="0" applyFont="1" applyFill="1" applyAlignment="1">
      <alignment wrapText="1"/>
    </xf>
    <xf numFmtId="2" fontId="8" fillId="2" borderId="5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164" fontId="12" fillId="2" borderId="0" xfId="0" applyNumberFormat="1" applyFont="1" applyFill="1" applyAlignment="1">
      <alignment horizontal="center" vertical="center" wrapText="1"/>
    </xf>
    <xf numFmtId="164" fontId="12" fillId="2" borderId="6" xfId="0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 wrapText="1"/>
    </xf>
    <xf numFmtId="1" fontId="8" fillId="2" borderId="6" xfId="0" applyNumberFormat="1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6" fillId="2" borderId="11" xfId="0" applyFont="1" applyFill="1" applyBorder="1" applyAlignment="1">
      <alignment vertical="center" wrapText="1"/>
    </xf>
    <xf numFmtId="164" fontId="8" fillId="2" borderId="6" xfId="0" applyNumberFormat="1" applyFont="1" applyFill="1" applyBorder="1" applyAlignment="1">
      <alignment vertical="center" wrapText="1"/>
    </xf>
    <xf numFmtId="2" fontId="8" fillId="2" borderId="6" xfId="0" applyNumberFormat="1" applyFont="1" applyFill="1" applyBorder="1" applyAlignment="1">
      <alignment horizontal="left" vertical="center" wrapText="1"/>
    </xf>
    <xf numFmtId="2" fontId="13" fillId="2" borderId="6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wrapText="1"/>
    </xf>
    <xf numFmtId="0" fontId="3" fillId="2" borderId="11" xfId="0" applyFont="1" applyFill="1" applyBorder="1" applyAlignment="1">
      <alignment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vertical="center" wrapText="1"/>
    </xf>
    <xf numFmtId="1" fontId="3" fillId="2" borderId="6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1" fontId="12" fillId="2" borderId="6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2" fontId="12" fillId="2" borderId="6" xfId="0" applyNumberFormat="1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164" fontId="8" fillId="2" borderId="11" xfId="0" applyNumberFormat="1" applyFont="1" applyFill="1" applyBorder="1" applyAlignment="1">
      <alignment vertical="center" wrapText="1"/>
    </xf>
    <xf numFmtId="49" fontId="8" fillId="2" borderId="5" xfId="0" applyNumberFormat="1" applyFont="1" applyFill="1" applyBorder="1" applyAlignment="1">
      <alignment horizontal="center" wrapText="1"/>
    </xf>
    <xf numFmtId="0" fontId="16" fillId="2" borderId="6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wrapText="1"/>
    </xf>
    <xf numFmtId="164" fontId="12" fillId="2" borderId="6" xfId="0" applyNumberFormat="1" applyFont="1" applyFill="1" applyBorder="1" applyAlignment="1">
      <alignment vertical="center" wrapText="1"/>
    </xf>
    <xf numFmtId="0" fontId="13" fillId="2" borderId="6" xfId="0" applyFont="1" applyFill="1" applyBorder="1"/>
    <xf numFmtId="0" fontId="11" fillId="2" borderId="0" xfId="0" applyFont="1" applyFill="1" applyAlignment="1">
      <alignment wrapText="1"/>
    </xf>
    <xf numFmtId="2" fontId="11" fillId="2" borderId="6" xfId="0" applyNumberFormat="1" applyFont="1" applyFill="1" applyBorder="1" applyAlignment="1">
      <alignment horizontal="center" wrapText="1"/>
    </xf>
    <xf numFmtId="0" fontId="11" fillId="2" borderId="5" xfId="0" applyFont="1" applyFill="1" applyBorder="1" applyAlignment="1">
      <alignment wrapText="1"/>
    </xf>
    <xf numFmtId="0" fontId="11" fillId="2" borderId="6" xfId="0" applyFont="1" applyFill="1" applyBorder="1" applyAlignment="1">
      <alignment horizontal="center" wrapText="1"/>
    </xf>
    <xf numFmtId="0" fontId="19" fillId="2" borderId="6" xfId="0" applyFont="1" applyFill="1" applyBorder="1" applyAlignment="1">
      <alignment wrapText="1"/>
    </xf>
    <xf numFmtId="2" fontId="11" fillId="2" borderId="6" xfId="0" applyNumberFormat="1" applyFont="1" applyFill="1" applyBorder="1" applyAlignment="1">
      <alignment horizontal="center"/>
    </xf>
    <xf numFmtId="0" fontId="12" fillId="2" borderId="25" xfId="0" applyFont="1" applyFill="1" applyBorder="1" applyAlignment="1">
      <alignment vertical="center" wrapText="1"/>
    </xf>
    <xf numFmtId="0" fontId="0" fillId="2" borderId="25" xfId="0" applyFill="1" applyBorder="1" applyAlignment="1">
      <alignment vertical="center"/>
    </xf>
    <xf numFmtId="0" fontId="12" fillId="2" borderId="25" xfId="0" applyFont="1" applyFill="1" applyBorder="1" applyAlignment="1">
      <alignment vertical="center"/>
    </xf>
    <xf numFmtId="0" fontId="12" fillId="2" borderId="2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2" fontId="12" fillId="2" borderId="11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left" wrapText="1"/>
    </xf>
    <xf numFmtId="2" fontId="3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2" fillId="2" borderId="0" xfId="0" applyFont="1" applyFill="1" applyAlignment="1">
      <alignment vertical="top" wrapText="1"/>
    </xf>
    <xf numFmtId="0" fontId="12" fillId="2" borderId="0" xfId="0" applyFont="1" applyFill="1" applyAlignment="1">
      <alignment vertical="top"/>
    </xf>
    <xf numFmtId="0" fontId="12" fillId="2" borderId="6" xfId="0" applyFont="1" applyFill="1" applyBorder="1" applyAlignment="1">
      <alignment horizontal="center" vertical="top"/>
    </xf>
    <xf numFmtId="0" fontId="12" fillId="2" borderId="6" xfId="0" applyFont="1" applyFill="1" applyBorder="1" applyAlignment="1">
      <alignment vertical="top"/>
    </xf>
    <xf numFmtId="2" fontId="12" fillId="2" borderId="0" xfId="0" applyNumberFormat="1" applyFont="1" applyFill="1" applyAlignment="1">
      <alignment horizontal="center" vertical="top"/>
    </xf>
    <xf numFmtId="2" fontId="12" fillId="2" borderId="6" xfId="0" applyNumberFormat="1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0" fontId="13" fillId="2" borderId="6" xfId="0" applyFont="1" applyFill="1" applyBorder="1" applyAlignment="1">
      <alignment vertical="top" wrapText="1"/>
    </xf>
    <xf numFmtId="0" fontId="12" fillId="2" borderId="6" xfId="0" applyFont="1" applyFill="1" applyBorder="1" applyAlignment="1">
      <alignment vertical="top" wrapText="1"/>
    </xf>
    <xf numFmtId="0" fontId="7" fillId="2" borderId="5" xfId="0" applyFont="1" applyFill="1" applyBorder="1" applyAlignment="1">
      <alignment horizontal="left" wrapText="1"/>
    </xf>
    <xf numFmtId="0" fontId="8" fillId="2" borderId="0" xfId="0" applyFont="1" applyFill="1" applyAlignment="1">
      <alignment horizontal="center" wrapText="1"/>
    </xf>
    <xf numFmtId="2" fontId="8" fillId="2" borderId="6" xfId="0" applyNumberFormat="1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wrapText="1"/>
    </xf>
    <xf numFmtId="2" fontId="12" fillId="2" borderId="1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/>
    </xf>
    <xf numFmtId="0" fontId="8" fillId="2" borderId="6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vertical="top"/>
    </xf>
    <xf numFmtId="2" fontId="8" fillId="2" borderId="0" xfId="0" applyNumberFormat="1" applyFont="1" applyFill="1" applyAlignment="1">
      <alignment horizontal="center" vertical="top"/>
    </xf>
    <xf numFmtId="2" fontId="8" fillId="2" borderId="6" xfId="0" applyNumberFormat="1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8" fillId="2" borderId="6" xfId="0" applyFont="1" applyFill="1" applyBorder="1" applyAlignment="1">
      <alignment vertical="top" wrapText="1"/>
    </xf>
    <xf numFmtId="49" fontId="8" fillId="2" borderId="6" xfId="0" applyNumberFormat="1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2" fontId="8" fillId="2" borderId="13" xfId="0" applyNumberFormat="1" applyFont="1" applyFill="1" applyBorder="1" applyAlignment="1">
      <alignment horizontal="center" wrapText="1"/>
    </xf>
    <xf numFmtId="0" fontId="3" fillId="4" borderId="25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vertical="center" wrapText="1"/>
    </xf>
    <xf numFmtId="0" fontId="12" fillId="4" borderId="0" xfId="0" applyFont="1" applyFill="1" applyAlignment="1">
      <alignment vertical="center" wrapText="1"/>
    </xf>
    <xf numFmtId="0" fontId="0" fillId="4" borderId="25" xfId="0" applyFill="1" applyBorder="1" applyAlignment="1">
      <alignment vertical="center"/>
    </xf>
    <xf numFmtId="0" fontId="3" fillId="4" borderId="25" xfId="0" applyFont="1" applyFill="1" applyBorder="1" applyAlignment="1">
      <alignment vertical="center"/>
    </xf>
    <xf numFmtId="0" fontId="12" fillId="4" borderId="25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wrapText="1"/>
    </xf>
    <xf numFmtId="0" fontId="8" fillId="3" borderId="0" xfId="0" applyFont="1" applyFill="1" applyAlignment="1">
      <alignment wrapText="1"/>
    </xf>
    <xf numFmtId="0" fontId="8" fillId="3" borderId="6" xfId="0" applyFont="1" applyFill="1" applyBorder="1" applyAlignment="1">
      <alignment horizontal="center" wrapText="1"/>
    </xf>
    <xf numFmtId="2" fontId="8" fillId="3" borderId="0" xfId="0" applyNumberFormat="1" applyFont="1" applyFill="1" applyAlignment="1">
      <alignment horizontal="center" wrapText="1"/>
    </xf>
    <xf numFmtId="2" fontId="8" fillId="3" borderId="6" xfId="0" applyNumberFormat="1" applyFont="1" applyFill="1" applyBorder="1" applyAlignment="1">
      <alignment horizontal="center" wrapText="1"/>
    </xf>
    <xf numFmtId="2" fontId="8" fillId="3" borderId="6" xfId="0" applyNumberFormat="1" applyFont="1" applyFill="1" applyBorder="1" applyAlignment="1">
      <alignment horizontal="left" wrapText="1"/>
    </xf>
    <xf numFmtId="0" fontId="9" fillId="3" borderId="0" xfId="0" applyFont="1" applyFill="1" applyAlignment="1">
      <alignment vertical="center"/>
    </xf>
    <xf numFmtId="2" fontId="13" fillId="3" borderId="6" xfId="0" applyNumberFormat="1" applyFont="1" applyFill="1" applyBorder="1" applyAlignment="1">
      <alignment horizontal="center" wrapText="1"/>
    </xf>
    <xf numFmtId="0" fontId="12" fillId="3" borderId="0" xfId="0" applyFont="1" applyFill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2" fontId="8" fillId="3" borderId="0" xfId="0" applyNumberFormat="1" applyFont="1" applyFill="1" applyAlignment="1">
      <alignment horizontal="center" vertical="center" wrapText="1"/>
    </xf>
    <xf numFmtId="2" fontId="8" fillId="3" borderId="6" xfId="0" applyNumberFormat="1" applyFont="1" applyFill="1" applyBorder="1" applyAlignment="1">
      <alignment horizontal="center" vertical="center" wrapText="1"/>
    </xf>
    <xf numFmtId="2" fontId="8" fillId="3" borderId="6" xfId="0" applyNumberFormat="1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2" fontId="7" fillId="3" borderId="0" xfId="0" applyNumberFormat="1" applyFont="1" applyFill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 vertical="center" wrapText="1"/>
    </xf>
    <xf numFmtId="2" fontId="7" fillId="3" borderId="6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3" fillId="3" borderId="6" xfId="0" applyFont="1" applyFill="1" applyBorder="1" applyAlignment="1">
      <alignment horizontal="center" wrapText="1"/>
    </xf>
    <xf numFmtId="2" fontId="3" fillId="3" borderId="0" xfId="0" applyNumberFormat="1" applyFont="1" applyFill="1" applyAlignment="1">
      <alignment horizontal="center" wrapText="1"/>
    </xf>
    <xf numFmtId="2" fontId="3" fillId="3" borderId="6" xfId="0" applyNumberFormat="1" applyFont="1" applyFill="1" applyBorder="1" applyAlignment="1">
      <alignment horizontal="center" wrapText="1"/>
    </xf>
    <xf numFmtId="2" fontId="3" fillId="3" borderId="6" xfId="0" applyNumberFormat="1" applyFont="1" applyFill="1" applyBorder="1" applyAlignment="1">
      <alignment horizontal="left" wrapText="1"/>
    </xf>
    <xf numFmtId="0" fontId="5" fillId="3" borderId="0" xfId="0" applyFont="1" applyFill="1" applyAlignment="1">
      <alignment vertical="center"/>
    </xf>
    <xf numFmtId="49" fontId="6" fillId="2" borderId="9" xfId="0" applyNumberFormat="1" applyFont="1" applyFill="1" applyBorder="1" applyAlignment="1">
      <alignment horizontal="center" wrapText="1"/>
    </xf>
    <xf numFmtId="2" fontId="12" fillId="2" borderId="6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14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wrapText="1"/>
    </xf>
    <xf numFmtId="0" fontId="6" fillId="2" borderId="10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45"/>
  <sheetViews>
    <sheetView topLeftCell="A737" zoomScale="112" zoomScaleNormal="112" workbookViewId="0">
      <selection activeCell="A757" sqref="A757:XFD762"/>
    </sheetView>
  </sheetViews>
  <sheetFormatPr defaultRowHeight="12.75"/>
  <cols>
    <col min="1" max="1" width="26.85546875" style="209" customWidth="1"/>
    <col min="2" max="2" width="27.42578125" style="209" customWidth="1"/>
    <col min="3" max="3" width="11.42578125" style="383" customWidth="1"/>
    <col min="4" max="4" width="8.28515625" style="383" customWidth="1"/>
    <col min="5" max="5" width="10.5703125" style="209" customWidth="1"/>
    <col min="6" max="6" width="10.140625" style="220" customWidth="1"/>
    <col min="7" max="7" width="9.7109375" style="220" customWidth="1"/>
    <col min="8" max="8" width="10.28515625" style="220" customWidth="1"/>
    <col min="9" max="9" width="14.7109375" style="220" customWidth="1"/>
    <col min="10" max="10" width="11.140625" style="220" customWidth="1"/>
    <col min="11" max="11" width="16.140625" style="394" customWidth="1"/>
    <col min="12" max="16384" width="9.140625" style="210"/>
  </cols>
  <sheetData>
    <row r="1" spans="1:11" ht="15">
      <c r="A1" s="446" t="s">
        <v>206</v>
      </c>
      <c r="B1" s="429"/>
      <c r="C1" s="204"/>
      <c r="D1" s="205"/>
      <c r="E1" s="206"/>
      <c r="F1" s="207"/>
      <c r="G1" s="207"/>
      <c r="H1" s="207" t="s">
        <v>207</v>
      </c>
      <c r="I1" s="205"/>
      <c r="J1" s="208"/>
      <c r="K1" s="209"/>
    </row>
    <row r="2" spans="1:11" ht="15" customHeight="1">
      <c r="A2" s="446" t="s">
        <v>425</v>
      </c>
      <c r="B2" s="429"/>
      <c r="C2" s="204"/>
      <c r="D2" s="205"/>
      <c r="E2" s="206"/>
      <c r="F2" s="207"/>
      <c r="G2" s="207"/>
      <c r="H2" s="211" t="s">
        <v>0</v>
      </c>
      <c r="I2" s="205"/>
      <c r="J2" s="208"/>
      <c r="K2" s="209"/>
    </row>
    <row r="3" spans="1:11" ht="15" customHeight="1">
      <c r="A3" s="446" t="s">
        <v>426</v>
      </c>
      <c r="B3" s="429"/>
      <c r="C3" s="204"/>
      <c r="D3" s="205"/>
      <c r="E3" s="206"/>
      <c r="F3" s="207"/>
      <c r="G3" s="207"/>
      <c r="H3" s="207" t="s">
        <v>1</v>
      </c>
      <c r="I3" s="207"/>
      <c r="J3" s="208"/>
      <c r="K3" s="209"/>
    </row>
    <row r="4" spans="1:11" ht="15" customHeight="1">
      <c r="A4" s="203"/>
      <c r="B4" s="203"/>
      <c r="C4" s="204"/>
      <c r="D4" s="205"/>
      <c r="E4" s="206"/>
      <c r="F4" s="207"/>
      <c r="G4" s="207"/>
      <c r="H4" s="207"/>
      <c r="I4" s="207"/>
      <c r="J4" s="208"/>
      <c r="K4" s="209"/>
    </row>
    <row r="5" spans="1:11" ht="15" customHeight="1">
      <c r="A5" s="214"/>
      <c r="B5" s="214"/>
      <c r="C5" s="214"/>
      <c r="D5" s="214"/>
      <c r="E5" s="215" t="s">
        <v>437</v>
      </c>
      <c r="F5" s="215"/>
      <c r="G5" s="215"/>
      <c r="H5" s="215"/>
      <c r="I5" s="215"/>
      <c r="J5" s="208"/>
      <c r="K5" s="213"/>
    </row>
    <row r="6" spans="1:11" ht="15" customHeight="1">
      <c r="A6" s="214"/>
      <c r="B6" s="214"/>
      <c r="C6" s="214"/>
      <c r="D6" s="214"/>
      <c r="E6" s="216" t="s">
        <v>2</v>
      </c>
      <c r="F6" s="216"/>
      <c r="G6" s="216"/>
      <c r="H6" s="216"/>
      <c r="I6" s="216"/>
      <c r="J6" s="208"/>
      <c r="K6" s="213"/>
    </row>
    <row r="7" spans="1:11" ht="15" customHeight="1">
      <c r="A7" s="212"/>
      <c r="B7" s="212"/>
      <c r="C7" s="212"/>
      <c r="D7" s="212"/>
      <c r="E7" s="217" t="s">
        <v>423</v>
      </c>
      <c r="F7" s="217"/>
      <c r="G7" s="217"/>
      <c r="H7" s="217"/>
      <c r="I7" s="216"/>
      <c r="J7" s="208"/>
      <c r="K7" s="212"/>
    </row>
    <row r="8" spans="1:11" ht="15.75" customHeight="1" thickBot="1">
      <c r="A8" s="218" t="s">
        <v>4</v>
      </c>
      <c r="B8" s="218"/>
      <c r="C8" s="219"/>
      <c r="D8" s="218"/>
      <c r="K8" s="209"/>
    </row>
    <row r="9" spans="1:11" ht="23.25" customHeight="1">
      <c r="A9" s="221" t="s">
        <v>5</v>
      </c>
      <c r="B9" s="222"/>
      <c r="C9" s="223" t="s">
        <v>6</v>
      </c>
      <c r="D9" s="224" t="s">
        <v>7</v>
      </c>
      <c r="E9" s="223" t="s">
        <v>7</v>
      </c>
      <c r="F9" s="673" t="s">
        <v>8</v>
      </c>
      <c r="G9" s="674"/>
      <c r="H9" s="675"/>
      <c r="I9" s="225" t="s">
        <v>9</v>
      </c>
      <c r="J9" s="226" t="s">
        <v>123</v>
      </c>
      <c r="K9" s="223" t="s">
        <v>64</v>
      </c>
    </row>
    <row r="10" spans="1:11" ht="15.75" customHeight="1" thickBot="1">
      <c r="A10" s="227" t="s">
        <v>12</v>
      </c>
      <c r="C10" s="228" t="s">
        <v>13</v>
      </c>
      <c r="D10" s="229" t="s">
        <v>14</v>
      </c>
      <c r="E10" s="230" t="s">
        <v>14</v>
      </c>
      <c r="F10" s="231"/>
      <c r="G10" s="232"/>
      <c r="H10" s="232"/>
      <c r="I10" s="233" t="s">
        <v>124</v>
      </c>
      <c r="K10" s="228" t="s">
        <v>65</v>
      </c>
    </row>
    <row r="11" spans="1:11" ht="15.75" customHeight="1" thickBot="1">
      <c r="A11" s="234"/>
      <c r="B11" s="235"/>
      <c r="C11" s="230"/>
      <c r="D11" s="236" t="s">
        <v>16</v>
      </c>
      <c r="E11" s="230" t="s">
        <v>17</v>
      </c>
      <c r="F11" s="237" t="s">
        <v>18</v>
      </c>
      <c r="G11" s="237" t="s">
        <v>19</v>
      </c>
      <c r="H11" s="238" t="s">
        <v>20</v>
      </c>
      <c r="I11" s="237" t="s">
        <v>21</v>
      </c>
      <c r="J11" s="239" t="s">
        <v>22</v>
      </c>
      <c r="K11" s="230"/>
    </row>
    <row r="12" spans="1:11" ht="15" customHeight="1">
      <c r="A12" s="221"/>
      <c r="B12" s="240" t="s">
        <v>23</v>
      </c>
      <c r="C12" s="223"/>
      <c r="D12" s="229"/>
      <c r="E12" s="241"/>
      <c r="F12" s="242"/>
      <c r="G12" s="243"/>
      <c r="H12" s="244"/>
      <c r="I12" s="233"/>
      <c r="J12" s="245"/>
      <c r="K12" s="241"/>
    </row>
    <row r="13" spans="1:11" ht="23.25" customHeight="1">
      <c r="A13" s="227" t="s">
        <v>235</v>
      </c>
      <c r="C13" s="228" t="s">
        <v>258</v>
      </c>
      <c r="D13" s="229"/>
      <c r="E13" s="228"/>
      <c r="F13" s="246">
        <v>4.22</v>
      </c>
      <c r="G13" s="247">
        <v>4.92</v>
      </c>
      <c r="H13" s="247">
        <v>23.38</v>
      </c>
      <c r="I13" s="246">
        <v>155.56</v>
      </c>
      <c r="J13" s="246">
        <v>0.6</v>
      </c>
      <c r="K13" s="140" t="s">
        <v>24</v>
      </c>
    </row>
    <row r="14" spans="1:11" ht="15" customHeight="1">
      <c r="A14" s="227"/>
      <c r="B14" s="209" t="s">
        <v>25</v>
      </c>
      <c r="C14" s="228"/>
      <c r="D14" s="229">
        <v>10</v>
      </c>
      <c r="E14" s="228">
        <v>10</v>
      </c>
      <c r="F14" s="246"/>
      <c r="G14" s="247"/>
      <c r="H14" s="247"/>
      <c r="I14" s="246"/>
      <c r="J14" s="246"/>
      <c r="K14" s="140"/>
    </row>
    <row r="15" spans="1:11" ht="15" customHeight="1">
      <c r="A15" s="227"/>
      <c r="B15" s="209" t="s">
        <v>26</v>
      </c>
      <c r="C15" s="228"/>
      <c r="D15" s="229">
        <v>7.5</v>
      </c>
      <c r="E15" s="228">
        <v>7.5</v>
      </c>
      <c r="F15" s="246"/>
      <c r="G15" s="247"/>
      <c r="H15" s="247"/>
      <c r="I15" s="248"/>
      <c r="J15" s="246"/>
      <c r="K15" s="140"/>
    </row>
    <row r="16" spans="1:11" ht="15" customHeight="1">
      <c r="A16" s="227"/>
      <c r="B16" s="209" t="s">
        <v>27</v>
      </c>
      <c r="C16" s="228"/>
      <c r="D16" s="229">
        <v>75</v>
      </c>
      <c r="E16" s="228">
        <v>75</v>
      </c>
      <c r="F16" s="246"/>
      <c r="G16" s="247"/>
      <c r="H16" s="247"/>
      <c r="I16" s="248"/>
      <c r="J16" s="246"/>
      <c r="K16" s="140"/>
    </row>
    <row r="17" spans="1:11" ht="15" customHeight="1">
      <c r="A17" s="227"/>
      <c r="B17" s="209" t="s">
        <v>28</v>
      </c>
      <c r="C17" s="228"/>
      <c r="D17" s="229">
        <v>48</v>
      </c>
      <c r="E17" s="228">
        <v>48</v>
      </c>
      <c r="F17" s="246"/>
      <c r="G17" s="247"/>
      <c r="H17" s="247"/>
      <c r="I17" s="248"/>
      <c r="J17" s="246"/>
      <c r="K17" s="140"/>
    </row>
    <row r="18" spans="1:11" ht="15" customHeight="1">
      <c r="A18" s="227"/>
      <c r="B18" s="209" t="s">
        <v>29</v>
      </c>
      <c r="C18" s="228"/>
      <c r="D18" s="229">
        <v>2</v>
      </c>
      <c r="E18" s="228">
        <v>2</v>
      </c>
      <c r="F18" s="246"/>
      <c r="G18" s="247"/>
      <c r="H18" s="247"/>
      <c r="I18" s="248"/>
      <c r="J18" s="246"/>
      <c r="K18" s="140"/>
    </row>
    <row r="19" spans="1:11" ht="15" customHeight="1">
      <c r="A19" s="227"/>
      <c r="B19" s="249" t="s">
        <v>190</v>
      </c>
      <c r="C19" s="228"/>
      <c r="D19" s="229">
        <v>0.4</v>
      </c>
      <c r="E19" s="228">
        <v>0.4</v>
      </c>
      <c r="F19" s="246"/>
      <c r="G19" s="247"/>
      <c r="H19" s="247"/>
      <c r="I19" s="248"/>
      <c r="J19" s="246"/>
      <c r="K19" s="140"/>
    </row>
    <row r="20" spans="1:11" ht="15" customHeight="1">
      <c r="A20" s="227"/>
      <c r="B20" s="249" t="s">
        <v>31</v>
      </c>
      <c r="C20" s="228"/>
      <c r="D20" s="229">
        <v>3</v>
      </c>
      <c r="E20" s="228">
        <v>3</v>
      </c>
      <c r="F20" s="246"/>
      <c r="G20" s="247"/>
      <c r="H20" s="247"/>
      <c r="I20" s="248"/>
      <c r="J20" s="246"/>
      <c r="K20" s="140"/>
    </row>
    <row r="21" spans="1:11" ht="23.25" customHeight="1">
      <c r="A21" s="227" t="s">
        <v>32</v>
      </c>
      <c r="C21" s="228" t="s">
        <v>251</v>
      </c>
      <c r="D21" s="233"/>
      <c r="E21" s="233"/>
      <c r="F21" s="246">
        <v>2.8494000000000002</v>
      </c>
      <c r="G21" s="247">
        <v>2.4102000000000001</v>
      </c>
      <c r="H21" s="247">
        <v>10.35</v>
      </c>
      <c r="I21" s="246">
        <v>74.58</v>
      </c>
      <c r="J21" s="246">
        <v>1.17</v>
      </c>
      <c r="K21" s="140" t="s">
        <v>326</v>
      </c>
    </row>
    <row r="22" spans="1:11" ht="15" customHeight="1">
      <c r="A22" s="227"/>
      <c r="B22" s="209" t="s">
        <v>34</v>
      </c>
      <c r="C22" s="228"/>
      <c r="D22" s="247">
        <v>2.5</v>
      </c>
      <c r="E22" s="247">
        <v>2.5</v>
      </c>
      <c r="F22" s="246"/>
      <c r="G22" s="246"/>
      <c r="H22" s="246"/>
      <c r="I22" s="246"/>
      <c r="J22" s="246"/>
      <c r="K22" s="140"/>
    </row>
    <row r="23" spans="1:11" ht="15" customHeight="1">
      <c r="A23" s="227"/>
      <c r="B23" s="209" t="s">
        <v>29</v>
      </c>
      <c r="C23" s="228"/>
      <c r="D23" s="247">
        <v>6</v>
      </c>
      <c r="E23" s="247">
        <v>6</v>
      </c>
      <c r="F23" s="246"/>
      <c r="G23" s="247"/>
      <c r="H23" s="247"/>
      <c r="I23" s="246"/>
      <c r="J23" s="246"/>
      <c r="K23" s="140"/>
    </row>
    <row r="24" spans="1:11" ht="15" customHeight="1">
      <c r="A24" s="229"/>
      <c r="B24" s="209" t="s">
        <v>27</v>
      </c>
      <c r="C24" s="228"/>
      <c r="D24" s="247">
        <v>90</v>
      </c>
      <c r="E24" s="247">
        <v>90</v>
      </c>
      <c r="F24" s="246"/>
      <c r="G24" s="247"/>
      <c r="H24" s="247"/>
      <c r="I24" s="246"/>
      <c r="J24" s="246"/>
      <c r="K24" s="140"/>
    </row>
    <row r="25" spans="1:11" ht="15" customHeight="1">
      <c r="A25" s="229"/>
      <c r="B25" s="209" t="s">
        <v>28</v>
      </c>
      <c r="C25" s="228"/>
      <c r="D25" s="247">
        <v>108</v>
      </c>
      <c r="E25" s="247">
        <v>108</v>
      </c>
      <c r="F25" s="246"/>
      <c r="G25" s="247"/>
      <c r="H25" s="247"/>
      <c r="I25" s="246"/>
      <c r="J25" s="246"/>
      <c r="K25" s="140"/>
    </row>
    <row r="26" spans="1:11" ht="23.25" customHeight="1">
      <c r="A26" s="227" t="s">
        <v>35</v>
      </c>
      <c r="C26" s="250" t="s">
        <v>125</v>
      </c>
      <c r="D26" s="227"/>
      <c r="E26" s="140"/>
      <c r="F26" s="246">
        <v>1.915</v>
      </c>
      <c r="G26" s="247">
        <v>4.3549999999999995</v>
      </c>
      <c r="H26" s="248">
        <v>12.92</v>
      </c>
      <c r="I26" s="247">
        <v>98.5</v>
      </c>
      <c r="J26" s="251"/>
      <c r="K26" s="140" t="s">
        <v>333</v>
      </c>
    </row>
    <row r="27" spans="1:11" ht="15" customHeight="1">
      <c r="A27" s="227"/>
      <c r="B27" s="209" t="s">
        <v>38</v>
      </c>
      <c r="C27" s="228"/>
      <c r="D27" s="229">
        <v>25</v>
      </c>
      <c r="E27" s="228">
        <v>25</v>
      </c>
      <c r="F27" s="229"/>
      <c r="G27" s="228"/>
      <c r="H27" s="251"/>
      <c r="I27" s="228"/>
      <c r="J27" s="251"/>
      <c r="K27" s="140"/>
    </row>
    <row r="28" spans="1:11" ht="15" customHeight="1" thickBot="1">
      <c r="A28" s="227"/>
      <c r="B28" s="209" t="s">
        <v>31</v>
      </c>
      <c r="C28" s="228"/>
      <c r="D28" s="229">
        <v>5</v>
      </c>
      <c r="E28" s="228">
        <v>5</v>
      </c>
      <c r="F28" s="229" t="s">
        <v>3</v>
      </c>
      <c r="G28" s="230"/>
      <c r="H28" s="251"/>
      <c r="I28" s="230"/>
      <c r="J28" s="251"/>
      <c r="K28" s="140"/>
    </row>
    <row r="29" spans="1:11" ht="15.75" customHeight="1" thickBot="1">
      <c r="A29" s="252" t="s">
        <v>39</v>
      </c>
      <c r="B29" s="253"/>
      <c r="C29" s="254">
        <v>359</v>
      </c>
      <c r="D29" s="255"/>
      <c r="E29" s="236"/>
      <c r="F29" s="256">
        <f>F13+F21+F26</f>
        <v>8.9844000000000008</v>
      </c>
      <c r="G29" s="256">
        <f t="shared" ref="G29:J29" si="0">G13+G21+G26</f>
        <v>11.685199999999998</v>
      </c>
      <c r="H29" s="256">
        <f t="shared" si="0"/>
        <v>46.65</v>
      </c>
      <c r="I29" s="256">
        <f t="shared" si="0"/>
        <v>328.64</v>
      </c>
      <c r="J29" s="256">
        <f t="shared" si="0"/>
        <v>1.77</v>
      </c>
      <c r="K29" s="257"/>
    </row>
    <row r="30" spans="1:11" ht="15" customHeight="1">
      <c r="A30" s="221"/>
      <c r="B30" s="240" t="s">
        <v>40</v>
      </c>
      <c r="C30" s="228"/>
      <c r="D30" s="229"/>
      <c r="E30" s="228"/>
      <c r="F30" s="246"/>
      <c r="G30" s="225"/>
      <c r="H30" s="248"/>
      <c r="I30" s="225"/>
      <c r="J30" s="248"/>
      <c r="K30" s="241"/>
    </row>
    <row r="31" spans="1:11" ht="18.75" customHeight="1">
      <c r="A31" s="227" t="s">
        <v>152</v>
      </c>
      <c r="C31" s="228" t="s">
        <v>236</v>
      </c>
      <c r="D31" s="251"/>
      <c r="E31" s="228"/>
      <c r="F31" s="248">
        <v>4.3499999999999996</v>
      </c>
      <c r="G31" s="247">
        <v>3.75</v>
      </c>
      <c r="H31" s="248">
        <v>8</v>
      </c>
      <c r="I31" s="247">
        <v>83</v>
      </c>
      <c r="J31" s="251">
        <v>1.05</v>
      </c>
      <c r="K31" s="523" t="s">
        <v>138</v>
      </c>
    </row>
    <row r="32" spans="1:11" ht="25.5" customHeight="1">
      <c r="A32" s="209" t="s">
        <v>417</v>
      </c>
      <c r="B32" s="209" t="s">
        <v>159</v>
      </c>
      <c r="C32" s="228"/>
      <c r="D32" s="251">
        <v>155</v>
      </c>
      <c r="E32" s="228">
        <v>150</v>
      </c>
      <c r="F32" s="251"/>
      <c r="G32" s="228"/>
      <c r="H32" s="251"/>
      <c r="I32" s="228"/>
      <c r="J32" s="251"/>
      <c r="K32" s="140"/>
    </row>
    <row r="33" spans="1:11" ht="15" customHeight="1" thickBot="1">
      <c r="A33" s="227"/>
      <c r="B33" s="209" t="s">
        <v>61</v>
      </c>
      <c r="C33" s="228"/>
      <c r="D33" s="251">
        <v>2</v>
      </c>
      <c r="E33" s="228">
        <v>2</v>
      </c>
      <c r="F33" s="251"/>
      <c r="G33" s="230"/>
      <c r="H33" s="251"/>
      <c r="I33" s="230"/>
      <c r="J33" s="251"/>
      <c r="K33" s="140"/>
    </row>
    <row r="34" spans="1:11" ht="15.75" customHeight="1" thickBot="1">
      <c r="A34" s="252" t="s">
        <v>39</v>
      </c>
      <c r="B34" s="253"/>
      <c r="C34" s="254">
        <v>152</v>
      </c>
      <c r="D34" s="255"/>
      <c r="E34" s="257"/>
      <c r="F34" s="258">
        <f>F31</f>
        <v>4.3499999999999996</v>
      </c>
      <c r="G34" s="258">
        <f>G31</f>
        <v>3.75</v>
      </c>
      <c r="H34" s="258">
        <f>H31</f>
        <v>8</v>
      </c>
      <c r="I34" s="258">
        <f>I31</f>
        <v>83</v>
      </c>
      <c r="J34" s="258">
        <f>J31</f>
        <v>1.05</v>
      </c>
      <c r="K34" s="257"/>
    </row>
    <row r="35" spans="1:11" ht="15" customHeight="1">
      <c r="A35" s="221"/>
      <c r="B35" s="240" t="s">
        <v>41</v>
      </c>
      <c r="C35" s="224"/>
      <c r="D35" s="223"/>
      <c r="E35" s="423"/>
      <c r="F35" s="260"/>
      <c r="G35" s="318"/>
      <c r="H35" s="225"/>
      <c r="I35" s="318"/>
      <c r="J35" s="243"/>
      <c r="K35" s="262"/>
    </row>
    <row r="36" spans="1:11" s="640" customFormat="1" ht="28.5" customHeight="1">
      <c r="A36" s="634" t="s">
        <v>478</v>
      </c>
      <c r="B36" s="635"/>
      <c r="C36" s="636">
        <v>40</v>
      </c>
      <c r="D36" s="637"/>
      <c r="E36" s="638"/>
      <c r="F36" s="637">
        <v>0.81299999999999994</v>
      </c>
      <c r="G36" s="638">
        <v>1.2929999999999999</v>
      </c>
      <c r="H36" s="637">
        <v>3.76</v>
      </c>
      <c r="I36" s="638">
        <v>30.04</v>
      </c>
      <c r="J36" s="637"/>
      <c r="K36" s="639" t="s">
        <v>479</v>
      </c>
    </row>
    <row r="37" spans="1:11" s="640" customFormat="1" ht="16.5" customHeight="1">
      <c r="A37" s="635"/>
      <c r="B37" s="635" t="s">
        <v>189</v>
      </c>
      <c r="C37" s="636"/>
      <c r="D37" s="637">
        <v>57</v>
      </c>
      <c r="E37" s="638">
        <v>45.6</v>
      </c>
      <c r="F37" s="637"/>
      <c r="G37" s="638"/>
      <c r="H37" s="637"/>
      <c r="I37" s="638"/>
      <c r="J37" s="637"/>
      <c r="K37" s="641"/>
    </row>
    <row r="38" spans="1:11" s="640" customFormat="1" ht="16.5" customHeight="1">
      <c r="A38" s="635"/>
      <c r="B38" s="635" t="s">
        <v>130</v>
      </c>
      <c r="C38" s="636"/>
      <c r="D38" s="637">
        <v>1.6</v>
      </c>
      <c r="E38" s="638">
        <v>1.6</v>
      </c>
      <c r="F38" s="637"/>
      <c r="G38" s="638"/>
      <c r="H38" s="637"/>
      <c r="I38" s="638"/>
      <c r="J38" s="637"/>
      <c r="K38" s="641"/>
    </row>
    <row r="39" spans="1:11" s="640" customFormat="1" ht="16.5" customHeight="1">
      <c r="A39" s="635"/>
      <c r="B39" s="642" t="s">
        <v>47</v>
      </c>
      <c r="C39" s="636"/>
      <c r="D39" s="637">
        <v>3</v>
      </c>
      <c r="E39" s="638">
        <v>2.4</v>
      </c>
      <c r="F39" s="637"/>
      <c r="G39" s="638"/>
      <c r="H39" s="637"/>
      <c r="I39" s="638"/>
      <c r="J39" s="637"/>
      <c r="K39" s="641"/>
    </row>
    <row r="40" spans="1:11" s="640" customFormat="1" ht="16.5" customHeight="1">
      <c r="A40" s="635"/>
      <c r="B40" s="635" t="s">
        <v>106</v>
      </c>
      <c r="C40" s="636"/>
      <c r="D40" s="637">
        <v>3.84</v>
      </c>
      <c r="E40" s="638">
        <v>3.2</v>
      </c>
      <c r="F40" s="637"/>
      <c r="G40" s="638"/>
      <c r="H40" s="637"/>
      <c r="I40" s="638"/>
      <c r="J40" s="637"/>
      <c r="K40" s="641"/>
    </row>
    <row r="41" spans="1:11" s="640" customFormat="1" ht="16.5" customHeight="1">
      <c r="A41" s="635"/>
      <c r="B41" s="635" t="s">
        <v>142</v>
      </c>
      <c r="C41" s="636"/>
      <c r="D41" s="637">
        <v>0.96</v>
      </c>
      <c r="E41" s="638">
        <v>0.96</v>
      </c>
      <c r="F41" s="637"/>
      <c r="G41" s="638"/>
      <c r="H41" s="637"/>
      <c r="I41" s="638"/>
      <c r="J41" s="637"/>
      <c r="K41" s="641"/>
    </row>
    <row r="42" spans="1:11" s="640" customFormat="1" ht="16.5" customHeight="1">
      <c r="A42" s="635"/>
      <c r="B42" s="635" t="s">
        <v>94</v>
      </c>
      <c r="C42" s="636"/>
      <c r="D42" s="637">
        <v>0.4</v>
      </c>
      <c r="E42" s="638">
        <v>0.4</v>
      </c>
      <c r="F42" s="637"/>
      <c r="G42" s="638"/>
      <c r="H42" s="637"/>
      <c r="I42" s="638"/>
      <c r="J42" s="637"/>
      <c r="K42" s="641"/>
    </row>
    <row r="43" spans="1:11" s="640" customFormat="1" ht="16.5" customHeight="1">
      <c r="A43" s="635"/>
      <c r="B43" s="635" t="s">
        <v>392</v>
      </c>
      <c r="C43" s="636"/>
      <c r="D43" s="637">
        <v>1.2</v>
      </c>
      <c r="E43" s="638">
        <v>1.2</v>
      </c>
      <c r="F43" s="637"/>
      <c r="G43" s="638"/>
      <c r="H43" s="637"/>
      <c r="I43" s="638"/>
      <c r="J43" s="637"/>
      <c r="K43" s="641"/>
    </row>
    <row r="44" spans="1:11" s="640" customFormat="1" ht="16.5" customHeight="1">
      <c r="A44" s="635"/>
      <c r="B44" s="635" t="s">
        <v>210</v>
      </c>
      <c r="C44" s="636"/>
      <c r="D44" s="637">
        <v>0.25</v>
      </c>
      <c r="E44" s="638">
        <v>0.25</v>
      </c>
      <c r="F44" s="637"/>
      <c r="G44" s="638"/>
      <c r="H44" s="637"/>
      <c r="I44" s="638"/>
      <c r="J44" s="637"/>
      <c r="K44" s="641"/>
    </row>
    <row r="45" spans="1:11" ht="44.25" customHeight="1">
      <c r="A45" s="227" t="s">
        <v>302</v>
      </c>
      <c r="C45" s="229" t="s">
        <v>128</v>
      </c>
      <c r="D45" s="247"/>
      <c r="E45" s="263"/>
      <c r="F45" s="248">
        <v>3.61</v>
      </c>
      <c r="G45" s="246">
        <v>2.87</v>
      </c>
      <c r="H45" s="247">
        <v>10.55</v>
      </c>
      <c r="I45" s="246">
        <v>90.56</v>
      </c>
      <c r="J45" s="247">
        <v>5.19</v>
      </c>
      <c r="K45" s="574" t="s">
        <v>224</v>
      </c>
    </row>
    <row r="46" spans="1:11" ht="15" customHeight="1">
      <c r="A46" s="227"/>
      <c r="B46" s="209" t="s">
        <v>303</v>
      </c>
      <c r="C46" s="356"/>
      <c r="D46" s="247">
        <v>11.97</v>
      </c>
      <c r="E46" s="263">
        <v>11.4</v>
      </c>
      <c r="F46" s="248"/>
      <c r="G46" s="246"/>
      <c r="H46" s="247"/>
      <c r="I46" s="246"/>
      <c r="J46" s="247"/>
      <c r="K46" s="140"/>
    </row>
    <row r="47" spans="1:11" ht="15" customHeight="1">
      <c r="A47" s="227"/>
      <c r="B47" s="209" t="s">
        <v>297</v>
      </c>
      <c r="C47" s="356"/>
      <c r="D47" s="247">
        <v>11.97</v>
      </c>
      <c r="E47" s="263">
        <v>11.4</v>
      </c>
      <c r="F47" s="248"/>
      <c r="G47" s="246"/>
      <c r="H47" s="247"/>
      <c r="I47" s="246"/>
      <c r="J47" s="247"/>
      <c r="K47" s="140"/>
    </row>
    <row r="48" spans="1:11" ht="15" customHeight="1">
      <c r="A48" s="227"/>
      <c r="B48" s="209" t="s">
        <v>42</v>
      </c>
      <c r="C48" s="356"/>
      <c r="D48" s="247">
        <v>1.19</v>
      </c>
      <c r="E48" s="263">
        <v>1</v>
      </c>
      <c r="F48" s="248"/>
      <c r="G48" s="246"/>
      <c r="H48" s="247"/>
      <c r="I48" s="246"/>
      <c r="J48" s="247"/>
      <c r="K48" s="140"/>
    </row>
    <row r="49" spans="1:11" ht="15" customHeight="1">
      <c r="A49" s="227"/>
      <c r="B49" s="209" t="s">
        <v>43</v>
      </c>
      <c r="C49" s="356"/>
      <c r="D49" s="247">
        <v>0.96</v>
      </c>
      <c r="E49" s="263">
        <v>0.8</v>
      </c>
      <c r="F49" s="248"/>
      <c r="G49" s="246"/>
      <c r="H49" s="247"/>
      <c r="I49" s="246"/>
      <c r="J49" s="247"/>
      <c r="K49" s="140"/>
    </row>
    <row r="50" spans="1:11" ht="15" customHeight="1">
      <c r="A50" s="227"/>
      <c r="B50" s="209" t="s">
        <v>44</v>
      </c>
      <c r="C50" s="356"/>
      <c r="D50" s="247">
        <v>1</v>
      </c>
      <c r="E50" s="263">
        <v>1</v>
      </c>
      <c r="F50" s="248"/>
      <c r="G50" s="246"/>
      <c r="H50" s="247"/>
      <c r="I50" s="246"/>
      <c r="J50" s="247"/>
      <c r="K50" s="140"/>
    </row>
    <row r="51" spans="1:11" ht="15" customHeight="1">
      <c r="A51" s="227"/>
      <c r="B51" s="249" t="s">
        <v>190</v>
      </c>
      <c r="C51" s="356"/>
      <c r="D51" s="247">
        <v>0.1</v>
      </c>
      <c r="E51" s="263">
        <v>0.1</v>
      </c>
      <c r="F51" s="248"/>
      <c r="G51" s="246"/>
      <c r="H51" s="247"/>
      <c r="I51" s="246"/>
      <c r="J51" s="247"/>
      <c r="K51" s="140"/>
    </row>
    <row r="52" spans="1:11" ht="24.75" customHeight="1">
      <c r="A52" s="227"/>
      <c r="B52" s="249" t="s">
        <v>304</v>
      </c>
      <c r="C52" s="356"/>
      <c r="D52" s="228"/>
      <c r="E52" s="265">
        <v>14.3</v>
      </c>
      <c r="F52" s="248"/>
      <c r="G52" s="246"/>
      <c r="H52" s="247"/>
      <c r="I52" s="246"/>
      <c r="J52" s="247"/>
      <c r="K52" s="140"/>
    </row>
    <row r="53" spans="1:11" ht="15" customHeight="1">
      <c r="A53" s="227"/>
      <c r="B53" s="209" t="s">
        <v>164</v>
      </c>
      <c r="C53" s="356"/>
      <c r="D53" s="250"/>
      <c r="E53" s="265">
        <v>10</v>
      </c>
      <c r="F53" s="248"/>
      <c r="G53" s="246"/>
      <c r="H53" s="247"/>
      <c r="I53" s="246"/>
      <c r="J53" s="247"/>
      <c r="K53" s="140"/>
    </row>
    <row r="54" spans="1:11" ht="15" customHeight="1">
      <c r="A54" s="227"/>
      <c r="B54" s="209" t="s">
        <v>46</v>
      </c>
      <c r="C54" s="229"/>
      <c r="D54" s="247">
        <v>59.9</v>
      </c>
      <c r="E54" s="263">
        <v>45</v>
      </c>
      <c r="F54" s="248"/>
      <c r="G54" s="246"/>
      <c r="H54" s="247"/>
      <c r="I54" s="246"/>
      <c r="J54" s="247"/>
      <c r="K54" s="140"/>
    </row>
    <row r="55" spans="1:11" ht="15" customHeight="1">
      <c r="A55" s="227"/>
      <c r="B55" s="209" t="s">
        <v>47</v>
      </c>
      <c r="C55" s="229"/>
      <c r="D55" s="247">
        <v>7.5</v>
      </c>
      <c r="E55" s="263">
        <v>6</v>
      </c>
      <c r="F55" s="248"/>
      <c r="G55" s="246"/>
      <c r="H55" s="247"/>
      <c r="I55" s="246"/>
      <c r="J55" s="247"/>
      <c r="K55" s="140"/>
    </row>
    <row r="56" spans="1:11" ht="15" customHeight="1">
      <c r="A56" s="227"/>
      <c r="B56" s="209" t="s">
        <v>42</v>
      </c>
      <c r="C56" s="229"/>
      <c r="D56" s="247">
        <v>7.14</v>
      </c>
      <c r="E56" s="263">
        <v>6</v>
      </c>
      <c r="F56" s="248"/>
      <c r="G56" s="246"/>
      <c r="H56" s="247"/>
      <c r="I56" s="246"/>
      <c r="J56" s="247"/>
      <c r="K56" s="140"/>
    </row>
    <row r="57" spans="1:11" ht="15" customHeight="1">
      <c r="A57" s="227"/>
      <c r="B57" s="209" t="s">
        <v>234</v>
      </c>
      <c r="C57" s="229"/>
      <c r="D57" s="247">
        <v>6</v>
      </c>
      <c r="E57" s="263">
        <v>6</v>
      </c>
      <c r="F57" s="248"/>
      <c r="G57" s="246"/>
      <c r="H57" s="247"/>
      <c r="I57" s="246"/>
      <c r="J57" s="247"/>
      <c r="K57" s="140"/>
    </row>
    <row r="58" spans="1:11" ht="15" customHeight="1">
      <c r="A58" s="227"/>
      <c r="B58" s="209" t="s">
        <v>48</v>
      </c>
      <c r="C58" s="229"/>
      <c r="D58" s="247">
        <v>3</v>
      </c>
      <c r="E58" s="263">
        <v>3</v>
      </c>
      <c r="F58" s="248"/>
      <c r="G58" s="246"/>
      <c r="H58" s="247"/>
      <c r="I58" s="246"/>
      <c r="J58" s="247"/>
      <c r="K58" s="140"/>
    </row>
    <row r="59" spans="1:11" ht="15" customHeight="1">
      <c r="A59" s="227"/>
      <c r="B59" s="249" t="s">
        <v>190</v>
      </c>
      <c r="C59" s="229"/>
      <c r="D59" s="247">
        <v>0.5</v>
      </c>
      <c r="E59" s="263">
        <v>0.5</v>
      </c>
      <c r="F59" s="248"/>
      <c r="G59" s="246"/>
      <c r="H59" s="247"/>
      <c r="I59" s="246"/>
      <c r="J59" s="233"/>
      <c r="K59" s="140"/>
    </row>
    <row r="60" spans="1:11" ht="15" customHeight="1">
      <c r="A60" s="227"/>
      <c r="B60" s="209" t="s">
        <v>28</v>
      </c>
      <c r="C60" s="229"/>
      <c r="D60" s="247">
        <v>105</v>
      </c>
      <c r="E60" s="263">
        <v>105</v>
      </c>
      <c r="F60" s="248"/>
      <c r="G60" s="246"/>
      <c r="H60" s="247"/>
      <c r="I60" s="246"/>
      <c r="J60" s="233"/>
      <c r="K60" s="140"/>
    </row>
    <row r="61" spans="1:11" ht="21.75" customHeight="1">
      <c r="A61" s="227" t="s">
        <v>310</v>
      </c>
      <c r="C61" s="229">
        <v>50</v>
      </c>
      <c r="D61" s="228"/>
      <c r="E61" s="251"/>
      <c r="F61" s="246">
        <v>8.42</v>
      </c>
      <c r="G61" s="246">
        <v>9.35</v>
      </c>
      <c r="H61" s="247">
        <v>8.2200000000000006</v>
      </c>
      <c r="I61" s="246">
        <v>150.76</v>
      </c>
      <c r="J61" s="247"/>
      <c r="K61" s="140" t="s">
        <v>311</v>
      </c>
    </row>
    <row r="62" spans="1:11" ht="18" customHeight="1">
      <c r="A62" s="227"/>
      <c r="B62" s="209" t="s">
        <v>303</v>
      </c>
      <c r="C62" s="229"/>
      <c r="D62" s="247">
        <v>36.57</v>
      </c>
      <c r="E62" s="248">
        <v>35</v>
      </c>
      <c r="F62" s="227"/>
      <c r="G62" s="227"/>
      <c r="H62" s="140"/>
      <c r="I62" s="227"/>
      <c r="J62" s="228"/>
      <c r="K62" s="140"/>
    </row>
    <row r="63" spans="1:11" ht="14.25" customHeight="1">
      <c r="A63" s="227"/>
      <c r="B63" s="209" t="s">
        <v>297</v>
      </c>
      <c r="C63" s="229"/>
      <c r="D63" s="247">
        <v>36.57</v>
      </c>
      <c r="E63" s="248">
        <v>35</v>
      </c>
      <c r="F63" s="227"/>
      <c r="G63" s="227"/>
      <c r="H63" s="140"/>
      <c r="I63" s="209"/>
      <c r="J63" s="140"/>
      <c r="K63" s="140"/>
    </row>
    <row r="64" spans="1:11" ht="11.25" customHeight="1">
      <c r="A64" s="227"/>
      <c r="B64" s="209" t="s">
        <v>42</v>
      </c>
      <c r="C64" s="229"/>
      <c r="D64" s="247">
        <v>10.4</v>
      </c>
      <c r="E64" s="248">
        <v>8.75</v>
      </c>
      <c r="F64" s="227"/>
      <c r="G64" s="227"/>
      <c r="H64" s="140"/>
      <c r="I64" s="251"/>
      <c r="J64" s="228"/>
      <c r="K64" s="140"/>
    </row>
    <row r="65" spans="1:11" ht="15" customHeight="1">
      <c r="A65" s="227"/>
      <c r="B65" s="209" t="s">
        <v>174</v>
      </c>
      <c r="C65" s="229"/>
      <c r="D65" s="247">
        <v>8.1300000000000008</v>
      </c>
      <c r="E65" s="248">
        <v>8.1300000000000008</v>
      </c>
      <c r="F65" s="227"/>
      <c r="G65" s="227"/>
      <c r="H65" s="140"/>
      <c r="I65" s="251"/>
      <c r="J65" s="228"/>
      <c r="K65" s="140"/>
    </row>
    <row r="66" spans="1:11" ht="15" customHeight="1">
      <c r="A66" s="227"/>
      <c r="B66" s="209" t="s">
        <v>135</v>
      </c>
      <c r="C66" s="229"/>
      <c r="D66" s="247">
        <v>10</v>
      </c>
      <c r="E66" s="248">
        <v>10</v>
      </c>
      <c r="F66" s="227"/>
      <c r="G66" s="227"/>
      <c r="H66" s="140"/>
      <c r="I66" s="251"/>
      <c r="J66" s="228"/>
      <c r="K66" s="140"/>
    </row>
    <row r="67" spans="1:11" ht="15" customHeight="1">
      <c r="A67" s="227"/>
      <c r="B67" s="209" t="s">
        <v>89</v>
      </c>
      <c r="C67" s="229"/>
      <c r="D67" s="247">
        <v>2.8</v>
      </c>
      <c r="E67" s="248">
        <v>2.8</v>
      </c>
      <c r="F67" s="227"/>
      <c r="G67" s="227"/>
      <c r="H67" s="140"/>
      <c r="I67" s="251"/>
      <c r="J67" s="228"/>
      <c r="K67" s="140"/>
    </row>
    <row r="68" spans="1:11" ht="15" customHeight="1">
      <c r="A68" s="227"/>
      <c r="B68" s="209" t="s">
        <v>190</v>
      </c>
      <c r="C68" s="229"/>
      <c r="D68" s="247">
        <v>0.4</v>
      </c>
      <c r="E68" s="263">
        <v>0.4</v>
      </c>
      <c r="F68" s="209"/>
      <c r="G68" s="227"/>
      <c r="H68" s="140"/>
      <c r="I68" s="251"/>
      <c r="J68" s="228"/>
      <c r="K68" s="140"/>
    </row>
    <row r="69" spans="1:11" ht="15" customHeight="1">
      <c r="A69" s="227"/>
      <c r="B69" s="209" t="s">
        <v>50</v>
      </c>
      <c r="C69" s="229"/>
      <c r="D69" s="247"/>
      <c r="E69" s="263">
        <v>62</v>
      </c>
      <c r="F69" s="209"/>
      <c r="G69" s="227"/>
      <c r="H69" s="140"/>
      <c r="I69" s="251"/>
      <c r="J69" s="228"/>
      <c r="K69" s="140"/>
    </row>
    <row r="70" spans="1:11" ht="15" customHeight="1">
      <c r="A70" s="227"/>
      <c r="B70" s="209" t="s">
        <v>130</v>
      </c>
      <c r="C70" s="229"/>
      <c r="D70" s="247">
        <v>0.6</v>
      </c>
      <c r="E70" s="263">
        <v>0.6</v>
      </c>
      <c r="F70" s="209"/>
      <c r="G70" s="227"/>
      <c r="H70" s="140"/>
      <c r="I70" s="251"/>
      <c r="J70" s="228"/>
      <c r="K70" s="140"/>
    </row>
    <row r="71" spans="1:11" ht="39.75" customHeight="1">
      <c r="A71" s="227" t="s">
        <v>58</v>
      </c>
      <c r="C71" s="228">
        <v>120</v>
      </c>
      <c r="D71" s="248"/>
      <c r="E71" s="247"/>
      <c r="F71" s="248">
        <v>2.4500000000000002</v>
      </c>
      <c r="G71" s="247">
        <v>3.84</v>
      </c>
      <c r="H71" s="248">
        <v>16.350000000000001</v>
      </c>
      <c r="I71" s="247">
        <v>109.8</v>
      </c>
      <c r="J71" s="248">
        <v>14.53</v>
      </c>
      <c r="K71" s="140" t="s">
        <v>158</v>
      </c>
    </row>
    <row r="72" spans="1:11" ht="15" customHeight="1">
      <c r="A72" s="227"/>
      <c r="B72" s="209" t="s">
        <v>46</v>
      </c>
      <c r="C72" s="228"/>
      <c r="D72" s="248">
        <v>136.80000000000001</v>
      </c>
      <c r="E72" s="247">
        <v>102.6</v>
      </c>
      <c r="F72" s="248"/>
      <c r="G72" s="247"/>
      <c r="H72" s="248"/>
      <c r="I72" s="247"/>
      <c r="J72" s="248"/>
      <c r="K72" s="140"/>
    </row>
    <row r="73" spans="1:11" ht="15" customHeight="1">
      <c r="A73" s="227"/>
      <c r="B73" s="209" t="s">
        <v>27</v>
      </c>
      <c r="C73" s="228"/>
      <c r="D73" s="248">
        <v>18.96</v>
      </c>
      <c r="E73" s="247">
        <v>18</v>
      </c>
      <c r="F73" s="248"/>
      <c r="G73" s="247"/>
      <c r="H73" s="248"/>
      <c r="I73" s="247"/>
      <c r="J73" s="248"/>
      <c r="K73" s="140"/>
    </row>
    <row r="74" spans="1:11" ht="15" customHeight="1">
      <c r="A74" s="227"/>
      <c r="B74" s="209" t="s">
        <v>31</v>
      </c>
      <c r="C74" s="228"/>
      <c r="D74" s="248">
        <v>4.2</v>
      </c>
      <c r="E74" s="247">
        <v>4.2</v>
      </c>
      <c r="F74" s="248"/>
      <c r="G74" s="247"/>
      <c r="H74" s="248"/>
      <c r="I74" s="247"/>
      <c r="J74" s="248"/>
      <c r="K74" s="140"/>
    </row>
    <row r="75" spans="1:11" ht="15" customHeight="1">
      <c r="A75" s="227"/>
      <c r="B75" s="249" t="s">
        <v>190</v>
      </c>
      <c r="C75" s="228"/>
      <c r="D75" s="248">
        <v>0.45</v>
      </c>
      <c r="E75" s="247">
        <v>0.45</v>
      </c>
      <c r="F75" s="248"/>
      <c r="G75" s="247"/>
      <c r="H75" s="248"/>
      <c r="I75" s="247"/>
      <c r="J75" s="248"/>
      <c r="K75" s="140"/>
    </row>
    <row r="76" spans="1:11" ht="23.25" customHeight="1">
      <c r="A76" s="266" t="s">
        <v>263</v>
      </c>
      <c r="C76" s="229">
        <v>150</v>
      </c>
      <c r="D76" s="247"/>
      <c r="E76" s="248"/>
      <c r="F76" s="246">
        <v>0.5</v>
      </c>
      <c r="G76" s="246">
        <v>7.0000000000000007E-2</v>
      </c>
      <c r="H76" s="247">
        <v>14</v>
      </c>
      <c r="I76" s="427">
        <v>60</v>
      </c>
      <c r="J76" s="228">
        <v>0.54</v>
      </c>
      <c r="K76" s="140" t="s">
        <v>264</v>
      </c>
    </row>
    <row r="77" spans="1:11" ht="15" customHeight="1">
      <c r="A77" s="267"/>
      <c r="B77" s="209" t="s">
        <v>265</v>
      </c>
      <c r="C77" s="229"/>
      <c r="D77" s="247">
        <v>12.75</v>
      </c>
      <c r="E77" s="248">
        <v>12.5</v>
      </c>
      <c r="F77" s="229"/>
      <c r="G77" s="229"/>
      <c r="H77" s="228"/>
      <c r="I77" s="229"/>
      <c r="J77" s="228"/>
      <c r="K77" s="140"/>
    </row>
    <row r="78" spans="1:11" ht="15" customHeight="1">
      <c r="A78" s="267"/>
      <c r="B78" s="212" t="s">
        <v>29</v>
      </c>
      <c r="C78" s="229"/>
      <c r="D78" s="247">
        <v>5</v>
      </c>
      <c r="E78" s="248">
        <v>5</v>
      </c>
      <c r="F78" s="229"/>
      <c r="G78" s="229"/>
      <c r="H78" s="228"/>
      <c r="I78" s="427"/>
      <c r="J78" s="228"/>
      <c r="K78" s="140"/>
    </row>
    <row r="79" spans="1:11" ht="15" customHeight="1">
      <c r="A79" s="267"/>
      <c r="B79" s="209" t="s">
        <v>66</v>
      </c>
      <c r="C79" s="229"/>
      <c r="D79" s="247">
        <v>152</v>
      </c>
      <c r="E79" s="248">
        <v>152</v>
      </c>
      <c r="F79" s="229"/>
      <c r="G79" s="229"/>
      <c r="H79" s="228"/>
      <c r="I79" s="427"/>
      <c r="J79" s="228"/>
      <c r="K79" s="140"/>
    </row>
    <row r="80" spans="1:11" ht="37.5" customHeight="1" thickBot="1">
      <c r="A80" s="227" t="s">
        <v>209</v>
      </c>
      <c r="C80" s="229">
        <v>35</v>
      </c>
      <c r="D80" s="230">
        <v>35</v>
      </c>
      <c r="E80" s="265">
        <v>35</v>
      </c>
      <c r="F80" s="248">
        <v>2.3076923076923075</v>
      </c>
      <c r="G80" s="246">
        <v>0.41958041958041958</v>
      </c>
      <c r="H80" s="247">
        <v>13.846153846153847</v>
      </c>
      <c r="I80" s="246">
        <v>69.230769230769241</v>
      </c>
      <c r="J80" s="228"/>
      <c r="K80" s="268" t="s">
        <v>177</v>
      </c>
    </row>
    <row r="81" spans="1:11" ht="15.75" customHeight="1" thickBot="1">
      <c r="A81" s="252" t="s">
        <v>39</v>
      </c>
      <c r="B81" s="253"/>
      <c r="C81" s="269">
        <f>C80+C76+C71+C61+160+C36</f>
        <v>555</v>
      </c>
      <c r="D81" s="270"/>
      <c r="E81" s="255"/>
      <c r="F81" s="256">
        <f>F80+F76+F71+F61+F45+F36</f>
        <v>18.100692307692306</v>
      </c>
      <c r="G81" s="256">
        <f t="shared" ref="G81:J81" si="1">G80+G76+G71+G61+G45+G36</f>
        <v>17.842580419580418</v>
      </c>
      <c r="H81" s="256">
        <f t="shared" si="1"/>
        <v>66.726153846153849</v>
      </c>
      <c r="I81" s="256">
        <f t="shared" si="1"/>
        <v>510.39076923076925</v>
      </c>
      <c r="J81" s="256">
        <f t="shared" si="1"/>
        <v>20.260000000000002</v>
      </c>
      <c r="K81" s="544"/>
    </row>
    <row r="82" spans="1:11" ht="23.25" customHeight="1">
      <c r="A82" s="227"/>
      <c r="B82" s="272" t="s">
        <v>394</v>
      </c>
      <c r="C82" s="228"/>
      <c r="D82" s="251"/>
      <c r="E82" s="228"/>
      <c r="F82" s="251"/>
      <c r="G82" s="228"/>
      <c r="H82" s="251"/>
      <c r="I82" s="228"/>
      <c r="J82" s="251"/>
      <c r="K82" s="241"/>
    </row>
    <row r="83" spans="1:11" ht="24.75" customHeight="1">
      <c r="A83" s="273" t="s">
        <v>211</v>
      </c>
      <c r="B83" s="203"/>
      <c r="C83" s="274" t="s">
        <v>241</v>
      </c>
      <c r="D83" s="275"/>
      <c r="E83" s="276"/>
      <c r="F83" s="295">
        <v>12.08</v>
      </c>
      <c r="G83" s="278">
        <v>21.52</v>
      </c>
      <c r="H83" s="277">
        <v>2.29</v>
      </c>
      <c r="I83" s="278">
        <v>251.03</v>
      </c>
      <c r="J83" s="277">
        <v>0.25</v>
      </c>
      <c r="K83" s="140" t="s">
        <v>212</v>
      </c>
    </row>
    <row r="84" spans="1:11" ht="15" customHeight="1">
      <c r="A84" s="273"/>
      <c r="B84" s="209" t="s">
        <v>56</v>
      </c>
      <c r="C84" s="274"/>
      <c r="D84" s="277">
        <v>96</v>
      </c>
      <c r="E84" s="278">
        <v>80</v>
      </c>
      <c r="F84" s="277"/>
      <c r="G84" s="278"/>
      <c r="H84" s="277"/>
      <c r="I84" s="278"/>
      <c r="J84" s="277"/>
      <c r="K84" s="140"/>
    </row>
    <row r="85" spans="1:11" ht="15" customHeight="1">
      <c r="A85" s="273"/>
      <c r="B85" s="203" t="s">
        <v>160</v>
      </c>
      <c r="C85" s="274"/>
      <c r="D85" s="277">
        <v>55</v>
      </c>
      <c r="E85" s="278">
        <v>55</v>
      </c>
      <c r="F85" s="277"/>
      <c r="G85" s="278"/>
      <c r="H85" s="277"/>
      <c r="I85" s="278"/>
      <c r="J85" s="277"/>
      <c r="K85" s="140"/>
    </row>
    <row r="86" spans="1:11" ht="15" customHeight="1">
      <c r="A86" s="273"/>
      <c r="B86" s="203" t="s">
        <v>194</v>
      </c>
      <c r="C86" s="274"/>
      <c r="D86" s="277"/>
      <c r="E86" s="278">
        <v>135</v>
      </c>
      <c r="F86" s="277"/>
      <c r="G86" s="278"/>
      <c r="H86" s="277"/>
      <c r="I86" s="278"/>
      <c r="J86" s="277"/>
      <c r="K86" s="140"/>
    </row>
    <row r="87" spans="1:11" ht="15" customHeight="1">
      <c r="A87" s="273"/>
      <c r="B87" s="203" t="s">
        <v>57</v>
      </c>
      <c r="C87" s="274"/>
      <c r="D87" s="277">
        <v>2</v>
      </c>
      <c r="E87" s="278">
        <v>2</v>
      </c>
      <c r="F87" s="277"/>
      <c r="G87" s="278"/>
      <c r="H87" s="277"/>
      <c r="I87" s="278"/>
      <c r="J87" s="277"/>
      <c r="K87" s="140"/>
    </row>
    <row r="88" spans="1:11" ht="15" customHeight="1">
      <c r="A88" s="273"/>
      <c r="B88" s="203" t="s">
        <v>190</v>
      </c>
      <c r="C88" s="274"/>
      <c r="D88" s="277">
        <v>0.3</v>
      </c>
      <c r="E88" s="278">
        <v>0.3</v>
      </c>
      <c r="F88" s="277"/>
      <c r="G88" s="278"/>
      <c r="H88" s="277"/>
      <c r="I88" s="278"/>
      <c r="J88" s="277"/>
      <c r="K88" s="140"/>
    </row>
    <row r="89" spans="1:11" ht="15" customHeight="1">
      <c r="A89" s="273"/>
      <c r="B89" s="203" t="s">
        <v>195</v>
      </c>
      <c r="C89" s="274"/>
      <c r="D89" s="277"/>
      <c r="E89" s="278">
        <v>130</v>
      </c>
      <c r="F89" s="277"/>
      <c r="G89" s="278"/>
      <c r="H89" s="277"/>
      <c r="I89" s="278"/>
      <c r="J89" s="277"/>
      <c r="K89" s="140"/>
    </row>
    <row r="90" spans="1:11" ht="33" customHeight="1" thickBot="1">
      <c r="A90" s="227" t="s">
        <v>174</v>
      </c>
      <c r="C90" s="229">
        <v>15</v>
      </c>
      <c r="D90" s="247">
        <v>15</v>
      </c>
      <c r="E90" s="263">
        <v>15</v>
      </c>
      <c r="F90" s="247">
        <v>1.1399999999999999</v>
      </c>
      <c r="G90" s="248">
        <v>0.12</v>
      </c>
      <c r="H90" s="247">
        <v>7.38</v>
      </c>
      <c r="I90" s="246">
        <v>35.25</v>
      </c>
      <c r="J90" s="247">
        <v>0</v>
      </c>
      <c r="K90" s="268" t="s">
        <v>178</v>
      </c>
    </row>
    <row r="91" spans="1:11" ht="23.25" customHeight="1">
      <c r="A91" s="227" t="s">
        <v>126</v>
      </c>
      <c r="C91" s="228" t="s">
        <v>161</v>
      </c>
      <c r="D91" s="251"/>
      <c r="E91" s="228"/>
      <c r="F91" s="248">
        <v>6.3063063063063057E-2</v>
      </c>
      <c r="G91" s="247">
        <v>1.8018018018018018E-2</v>
      </c>
      <c r="H91" s="248">
        <v>5.01</v>
      </c>
      <c r="I91" s="247">
        <v>19.95</v>
      </c>
      <c r="J91" s="248">
        <v>0.03</v>
      </c>
      <c r="K91" s="140" t="s">
        <v>328</v>
      </c>
    </row>
    <row r="92" spans="1:11" ht="15" customHeight="1">
      <c r="A92" s="227"/>
      <c r="B92" s="209" t="s">
        <v>208</v>
      </c>
      <c r="C92" s="228"/>
      <c r="D92" s="251">
        <v>0.4</v>
      </c>
      <c r="E92" s="228">
        <v>0.4</v>
      </c>
      <c r="F92" s="251"/>
      <c r="G92" s="228"/>
      <c r="H92" s="251"/>
      <c r="I92" s="228"/>
      <c r="J92" s="251"/>
      <c r="K92" s="140"/>
    </row>
    <row r="93" spans="1:11" ht="15" customHeight="1">
      <c r="A93" s="227"/>
      <c r="B93" s="209" t="s">
        <v>29</v>
      </c>
      <c r="C93" s="228"/>
      <c r="D93" s="251">
        <v>5</v>
      </c>
      <c r="E93" s="228">
        <v>5</v>
      </c>
      <c r="F93" s="251"/>
      <c r="G93" s="228"/>
      <c r="H93" s="251"/>
      <c r="I93" s="228"/>
      <c r="J93" s="251"/>
      <c r="K93" s="140"/>
    </row>
    <row r="94" spans="1:11" ht="15" customHeight="1">
      <c r="A94" s="227"/>
      <c r="B94" s="209" t="s">
        <v>28</v>
      </c>
      <c r="C94" s="228"/>
      <c r="D94" s="229">
        <v>150</v>
      </c>
      <c r="E94" s="228">
        <v>150</v>
      </c>
      <c r="F94" s="251"/>
      <c r="G94" s="228"/>
      <c r="H94" s="251"/>
      <c r="I94" s="228"/>
      <c r="J94" s="251"/>
      <c r="K94" s="140"/>
    </row>
    <row r="95" spans="1:11" ht="15" customHeight="1">
      <c r="A95" s="374" t="s">
        <v>191</v>
      </c>
      <c r="B95" s="374" t="s">
        <v>455</v>
      </c>
      <c r="C95" s="375">
        <v>20</v>
      </c>
      <c r="D95" s="376">
        <v>20</v>
      </c>
      <c r="E95" s="194">
        <v>20</v>
      </c>
      <c r="F95" s="376">
        <v>0.75</v>
      </c>
      <c r="G95" s="194">
        <v>6.1</v>
      </c>
      <c r="H95" s="376">
        <v>12.5</v>
      </c>
      <c r="I95" s="194">
        <v>108.5</v>
      </c>
      <c r="J95" s="376"/>
      <c r="K95" s="75" t="s">
        <v>456</v>
      </c>
    </row>
    <row r="96" spans="1:11" ht="24.75" customHeight="1">
      <c r="A96" s="273" t="s">
        <v>54</v>
      </c>
      <c r="B96" s="212"/>
      <c r="C96" s="276">
        <v>100</v>
      </c>
      <c r="D96" s="275">
        <v>100</v>
      </c>
      <c r="E96" s="276">
        <v>100</v>
      </c>
      <c r="F96" s="277">
        <v>0.4</v>
      </c>
      <c r="G96" s="278">
        <v>0.4</v>
      </c>
      <c r="H96" s="277">
        <v>9.8000000000000007</v>
      </c>
      <c r="I96" s="278">
        <v>47</v>
      </c>
      <c r="J96" s="277">
        <v>10</v>
      </c>
      <c r="K96" s="140" t="s">
        <v>140</v>
      </c>
    </row>
    <row r="97" spans="1:11" ht="18" customHeight="1" thickBot="1">
      <c r="A97" s="273" t="s">
        <v>266</v>
      </c>
      <c r="B97" s="203"/>
      <c r="C97" s="278"/>
      <c r="D97" s="275"/>
      <c r="E97" s="276"/>
      <c r="F97" s="277"/>
      <c r="G97" s="278"/>
      <c r="H97" s="277"/>
      <c r="I97" s="278"/>
      <c r="J97" s="208"/>
      <c r="K97" s="140" t="s">
        <v>141</v>
      </c>
    </row>
    <row r="98" spans="1:11" ht="15.75" customHeight="1" thickBot="1">
      <c r="A98" s="545" t="s">
        <v>39</v>
      </c>
      <c r="B98" s="279"/>
      <c r="C98" s="280">
        <f>C96+C95+155+C90+C83</f>
        <v>420</v>
      </c>
      <c r="D98" s="281"/>
      <c r="E98" s="282"/>
      <c r="F98" s="283">
        <f>F96+F95+F91+F90+F83</f>
        <v>14.433063063063063</v>
      </c>
      <c r="G98" s="283">
        <f t="shared" ref="G98:J98" si="2">G96+G95+G91+G90+G83</f>
        <v>28.158018018018019</v>
      </c>
      <c r="H98" s="283">
        <f t="shared" si="2"/>
        <v>36.980000000000004</v>
      </c>
      <c r="I98" s="283">
        <f t="shared" si="2"/>
        <v>461.73</v>
      </c>
      <c r="J98" s="283">
        <f t="shared" si="2"/>
        <v>10.28</v>
      </c>
      <c r="K98" s="257"/>
    </row>
    <row r="99" spans="1:11" ht="15.75" customHeight="1" thickBot="1">
      <c r="A99" s="252" t="s">
        <v>62</v>
      </c>
      <c r="B99" s="284"/>
      <c r="C99" s="269">
        <f>C29+C34+C81+C98</f>
        <v>1486</v>
      </c>
      <c r="D99" s="256"/>
      <c r="E99" s="256"/>
      <c r="F99" s="285">
        <f>F29+F34+F81+F98</f>
        <v>45.868155370755375</v>
      </c>
      <c r="G99" s="285">
        <f>G29+G34+G81+G98</f>
        <v>61.435798437598436</v>
      </c>
      <c r="H99" s="285">
        <f>H29+H34+H81+H98</f>
        <v>158.35615384615386</v>
      </c>
      <c r="I99" s="285">
        <f>I29+I34+I81+I98</f>
        <v>1383.7607692307693</v>
      </c>
      <c r="J99" s="285">
        <f>J29+J34+J81+J98</f>
        <v>33.36</v>
      </c>
      <c r="K99" s="257"/>
    </row>
    <row r="100" spans="1:11" ht="15" customHeight="1">
      <c r="C100" s="287"/>
      <c r="D100" s="288"/>
      <c r="E100" s="264"/>
      <c r="F100" s="248"/>
      <c r="G100" s="248"/>
      <c r="H100" s="248"/>
      <c r="I100" s="248"/>
      <c r="K100" s="222"/>
    </row>
    <row r="101" spans="1:11" ht="15.75" customHeight="1" thickBot="1">
      <c r="A101" s="218" t="s">
        <v>63</v>
      </c>
      <c r="B101" s="218"/>
      <c r="C101" s="219"/>
      <c r="D101" s="218"/>
      <c r="K101" s="219"/>
    </row>
    <row r="102" spans="1:11" ht="22.5" customHeight="1">
      <c r="A102" s="221" t="s">
        <v>5</v>
      </c>
      <c r="B102" s="222"/>
      <c r="C102" s="223" t="s">
        <v>6</v>
      </c>
      <c r="D102" s="289" t="s">
        <v>7</v>
      </c>
      <c r="E102" s="289" t="s">
        <v>7</v>
      </c>
      <c r="F102" s="673" t="s">
        <v>8</v>
      </c>
      <c r="G102" s="674"/>
      <c r="H102" s="675"/>
      <c r="I102" s="225" t="s">
        <v>9</v>
      </c>
      <c r="J102" s="226" t="s">
        <v>10</v>
      </c>
      <c r="K102" s="223" t="s">
        <v>64</v>
      </c>
    </row>
    <row r="103" spans="1:11" ht="15.75" customHeight="1" thickBot="1">
      <c r="A103" s="227" t="s">
        <v>12</v>
      </c>
      <c r="C103" s="228" t="s">
        <v>13</v>
      </c>
      <c r="D103" s="265" t="s">
        <v>14</v>
      </c>
      <c r="E103" s="265" t="s">
        <v>14</v>
      </c>
      <c r="F103" s="231"/>
      <c r="G103" s="232"/>
      <c r="H103" s="232"/>
      <c r="I103" s="233" t="s">
        <v>124</v>
      </c>
      <c r="K103" s="228" t="s">
        <v>65</v>
      </c>
    </row>
    <row r="104" spans="1:11" ht="15.75" customHeight="1" thickBot="1">
      <c r="A104" s="234"/>
      <c r="B104" s="235"/>
      <c r="C104" s="230"/>
      <c r="D104" s="236" t="s">
        <v>16</v>
      </c>
      <c r="E104" s="236" t="s">
        <v>17</v>
      </c>
      <c r="F104" s="237" t="s">
        <v>18</v>
      </c>
      <c r="G104" s="239" t="s">
        <v>19</v>
      </c>
      <c r="H104" s="237" t="s">
        <v>20</v>
      </c>
      <c r="I104" s="237" t="s">
        <v>21</v>
      </c>
      <c r="J104" s="239" t="s">
        <v>22</v>
      </c>
      <c r="K104" s="230"/>
    </row>
    <row r="105" spans="1:11" ht="15" customHeight="1">
      <c r="A105" s="221"/>
      <c r="B105" s="240" t="s">
        <v>23</v>
      </c>
      <c r="C105" s="223"/>
      <c r="D105" s="223"/>
      <c r="E105" s="241"/>
      <c r="F105" s="245"/>
      <c r="G105" s="243"/>
      <c r="H105" s="243"/>
      <c r="I105" s="245"/>
      <c r="J105" s="245"/>
      <c r="K105" s="241"/>
    </row>
    <row r="106" spans="1:11" ht="23.25" customHeight="1">
      <c r="A106" s="227" t="s">
        <v>237</v>
      </c>
      <c r="C106" s="228" t="s">
        <v>258</v>
      </c>
      <c r="D106" s="228"/>
      <c r="E106" s="228"/>
      <c r="F106" s="246">
        <v>3.76</v>
      </c>
      <c r="G106" s="247">
        <v>6.13</v>
      </c>
      <c r="H106" s="247">
        <v>22.96</v>
      </c>
      <c r="I106" s="246">
        <v>162</v>
      </c>
      <c r="J106" s="246">
        <v>0.67</v>
      </c>
      <c r="K106" s="140" t="s">
        <v>231</v>
      </c>
    </row>
    <row r="107" spans="1:11" ht="15" customHeight="1">
      <c r="A107" s="227"/>
      <c r="B107" s="209" t="s">
        <v>230</v>
      </c>
      <c r="C107" s="228"/>
      <c r="D107" s="228">
        <v>18</v>
      </c>
      <c r="E107" s="228">
        <v>18</v>
      </c>
      <c r="F107" s="247"/>
      <c r="G107" s="248"/>
      <c r="H107" s="247"/>
      <c r="I107" s="248"/>
      <c r="J107" s="246"/>
      <c r="K107" s="140"/>
    </row>
    <row r="108" spans="1:11" ht="15" customHeight="1">
      <c r="A108" s="227"/>
      <c r="B108" s="209" t="s">
        <v>27</v>
      </c>
      <c r="C108" s="228"/>
      <c r="D108" s="228">
        <v>70</v>
      </c>
      <c r="E108" s="228">
        <v>70</v>
      </c>
      <c r="F108" s="247"/>
      <c r="G108" s="247"/>
      <c r="H108" s="247"/>
      <c r="I108" s="247"/>
      <c r="J108" s="246"/>
      <c r="K108" s="140"/>
    </row>
    <row r="109" spans="1:11" ht="15" customHeight="1">
      <c r="A109" s="227"/>
      <c r="B109" s="209" t="s">
        <v>66</v>
      </c>
      <c r="C109" s="228"/>
      <c r="D109" s="228">
        <v>53</v>
      </c>
      <c r="E109" s="228">
        <v>53</v>
      </c>
      <c r="F109" s="247"/>
      <c r="G109" s="248"/>
      <c r="H109" s="247"/>
      <c r="I109" s="248"/>
      <c r="J109" s="246"/>
      <c r="K109" s="140"/>
    </row>
    <row r="110" spans="1:11" ht="15" customHeight="1">
      <c r="A110" s="227"/>
      <c r="B110" s="209" t="s">
        <v>29</v>
      </c>
      <c r="C110" s="228"/>
      <c r="D110" s="228">
        <v>2</v>
      </c>
      <c r="E110" s="228">
        <v>2</v>
      </c>
      <c r="F110" s="247"/>
      <c r="G110" s="248"/>
      <c r="H110" s="247"/>
      <c r="I110" s="248"/>
      <c r="J110" s="246"/>
      <c r="K110" s="140"/>
    </row>
    <row r="111" spans="1:11" ht="15" customHeight="1">
      <c r="A111" s="227"/>
      <c r="B111" s="209" t="s">
        <v>190</v>
      </c>
      <c r="C111" s="228"/>
      <c r="D111" s="228">
        <v>0.4</v>
      </c>
      <c r="E111" s="228">
        <v>0.4</v>
      </c>
      <c r="F111" s="247"/>
      <c r="G111" s="248"/>
      <c r="H111" s="247"/>
      <c r="I111" s="248"/>
      <c r="J111" s="246"/>
      <c r="K111" s="140"/>
    </row>
    <row r="112" spans="1:11" ht="15" customHeight="1">
      <c r="A112" s="227"/>
      <c r="B112" s="249" t="s">
        <v>31</v>
      </c>
      <c r="C112" s="228"/>
      <c r="D112" s="228">
        <v>3</v>
      </c>
      <c r="E112" s="228">
        <v>3</v>
      </c>
      <c r="F112" s="247"/>
      <c r="G112" s="248"/>
      <c r="H112" s="247"/>
      <c r="I112" s="248"/>
      <c r="J112" s="246"/>
      <c r="K112" s="140"/>
    </row>
    <row r="113" spans="1:11" ht="23.25" customHeight="1">
      <c r="A113" s="227" t="s">
        <v>67</v>
      </c>
      <c r="C113" s="228" t="s">
        <v>251</v>
      </c>
      <c r="D113" s="220"/>
      <c r="E113" s="233"/>
      <c r="F113" s="248">
        <v>3.6702000000000004</v>
      </c>
      <c r="G113" s="247">
        <v>3.1896</v>
      </c>
      <c r="H113" s="248">
        <v>10.87</v>
      </c>
      <c r="I113" s="247">
        <v>90.78</v>
      </c>
      <c r="J113" s="248">
        <v>1.43</v>
      </c>
      <c r="K113" s="140" t="s">
        <v>329</v>
      </c>
    </row>
    <row r="114" spans="1:11" ht="15" customHeight="1">
      <c r="A114" s="227"/>
      <c r="B114" s="209" t="s">
        <v>69</v>
      </c>
      <c r="C114" s="228"/>
      <c r="D114" s="248">
        <v>2</v>
      </c>
      <c r="E114" s="247">
        <v>2</v>
      </c>
      <c r="F114" s="248"/>
      <c r="G114" s="247"/>
      <c r="H114" s="248"/>
      <c r="I114" s="247"/>
      <c r="J114" s="248"/>
      <c r="K114" s="140"/>
    </row>
    <row r="115" spans="1:11" ht="15" customHeight="1">
      <c r="A115" s="227"/>
      <c r="B115" s="209" t="s">
        <v>29</v>
      </c>
      <c r="C115" s="228"/>
      <c r="D115" s="248">
        <v>6</v>
      </c>
      <c r="E115" s="247">
        <v>6</v>
      </c>
      <c r="F115" s="248"/>
      <c r="G115" s="247"/>
      <c r="H115" s="248"/>
      <c r="I115" s="247"/>
      <c r="J115" s="248"/>
      <c r="K115" s="140"/>
    </row>
    <row r="116" spans="1:11" ht="15" customHeight="1">
      <c r="A116" s="229"/>
      <c r="B116" s="209" t="s">
        <v>27</v>
      </c>
      <c r="C116" s="228"/>
      <c r="D116" s="248">
        <v>110</v>
      </c>
      <c r="E116" s="247">
        <v>110</v>
      </c>
      <c r="F116" s="248"/>
      <c r="G116" s="247"/>
      <c r="H116" s="248"/>
      <c r="I116" s="247"/>
      <c r="J116" s="248"/>
      <c r="K116" s="140"/>
    </row>
    <row r="117" spans="1:11" ht="15" customHeight="1">
      <c r="A117" s="229"/>
      <c r="B117" s="209" t="s">
        <v>28</v>
      </c>
      <c r="C117" s="228"/>
      <c r="D117" s="248">
        <v>80</v>
      </c>
      <c r="E117" s="247">
        <v>80</v>
      </c>
      <c r="F117" s="248"/>
      <c r="G117" s="247"/>
      <c r="H117" s="248"/>
      <c r="I117" s="247"/>
      <c r="J117" s="248"/>
      <c r="K117" s="140"/>
    </row>
    <row r="118" spans="1:11" ht="23.25" customHeight="1">
      <c r="A118" s="227" t="s">
        <v>172</v>
      </c>
      <c r="C118" s="250" t="s">
        <v>127</v>
      </c>
      <c r="D118" s="209"/>
      <c r="E118" s="140"/>
      <c r="F118" s="246">
        <v>2.5299999999999998</v>
      </c>
      <c r="G118" s="247">
        <v>5.69</v>
      </c>
      <c r="H118" s="248">
        <v>12.920000000000002</v>
      </c>
      <c r="I118" s="246">
        <v>115.67</v>
      </c>
      <c r="J118" s="246">
        <v>7.0000000000000007E-2</v>
      </c>
      <c r="K118" s="290" t="s">
        <v>199</v>
      </c>
    </row>
    <row r="119" spans="1:11" ht="15" customHeight="1">
      <c r="A119" s="227"/>
      <c r="B119" s="209" t="s">
        <v>38</v>
      </c>
      <c r="C119" s="228"/>
      <c r="D119" s="251">
        <v>25</v>
      </c>
      <c r="E119" s="228">
        <v>25</v>
      </c>
      <c r="F119" s="248"/>
      <c r="G119" s="247"/>
      <c r="H119" s="248"/>
      <c r="I119" s="247"/>
      <c r="J119" s="248"/>
      <c r="K119" s="140"/>
    </row>
    <row r="120" spans="1:11" ht="15" customHeight="1">
      <c r="A120" s="227"/>
      <c r="B120" s="209" t="s">
        <v>70</v>
      </c>
      <c r="C120" s="228"/>
      <c r="D120" s="251">
        <v>5.0999999999999996</v>
      </c>
      <c r="E120" s="228">
        <v>5</v>
      </c>
      <c r="F120" s="248"/>
      <c r="G120" s="247"/>
      <c r="H120" s="248"/>
      <c r="I120" s="247"/>
      <c r="J120" s="248"/>
      <c r="K120" s="140"/>
    </row>
    <row r="121" spans="1:11" ht="15" customHeight="1" thickBot="1">
      <c r="A121" s="227"/>
      <c r="B121" s="209" t="s">
        <v>31</v>
      </c>
      <c r="C121" s="228"/>
      <c r="D121" s="251">
        <v>5</v>
      </c>
      <c r="E121" s="228">
        <v>5</v>
      </c>
      <c r="F121" s="247" t="s">
        <v>3</v>
      </c>
      <c r="G121" s="363"/>
      <c r="H121" s="263"/>
      <c r="I121" s="306"/>
      <c r="J121" s="248"/>
      <c r="K121" s="140"/>
    </row>
    <row r="122" spans="1:11" ht="15.75" customHeight="1" thickBot="1">
      <c r="A122" s="252" t="s">
        <v>39</v>
      </c>
      <c r="B122" s="284"/>
      <c r="C122" s="254">
        <v>364</v>
      </c>
      <c r="D122" s="292"/>
      <c r="E122" s="254"/>
      <c r="F122" s="286">
        <f>F106+F113+F118</f>
        <v>9.9602000000000004</v>
      </c>
      <c r="G122" s="286">
        <f t="shared" ref="G122:J122" si="3">G106+G113+G118</f>
        <v>15.009599999999999</v>
      </c>
      <c r="H122" s="286">
        <f t="shared" si="3"/>
        <v>46.75</v>
      </c>
      <c r="I122" s="286">
        <f t="shared" si="3"/>
        <v>368.45</v>
      </c>
      <c r="J122" s="286">
        <f t="shared" si="3"/>
        <v>2.17</v>
      </c>
      <c r="K122" s="256"/>
    </row>
    <row r="123" spans="1:11" ht="15" customHeight="1">
      <c r="A123" s="227"/>
      <c r="B123" s="218" t="s">
        <v>40</v>
      </c>
      <c r="C123" s="250"/>
      <c r="D123" s="264"/>
      <c r="E123" s="228"/>
      <c r="F123" s="247"/>
      <c r="G123" s="247"/>
      <c r="H123" s="247"/>
      <c r="I123" s="246"/>
      <c r="J123" s="246"/>
      <c r="K123" s="140"/>
    </row>
    <row r="124" spans="1:11" ht="25.5" customHeight="1" thickBot="1">
      <c r="A124" s="227" t="s">
        <v>351</v>
      </c>
      <c r="C124" s="228">
        <v>200</v>
      </c>
      <c r="D124" s="251">
        <v>200</v>
      </c>
      <c r="E124" s="228">
        <v>200</v>
      </c>
      <c r="F124" s="248">
        <v>1</v>
      </c>
      <c r="G124" s="247"/>
      <c r="H124" s="248">
        <v>20.2</v>
      </c>
      <c r="I124" s="247">
        <v>84.44</v>
      </c>
      <c r="J124" s="248">
        <v>4</v>
      </c>
      <c r="K124" s="247" t="s">
        <v>260</v>
      </c>
    </row>
    <row r="125" spans="1:11" ht="15.75" customHeight="1" thickBot="1">
      <c r="A125" s="252" t="s">
        <v>39</v>
      </c>
      <c r="B125" s="253"/>
      <c r="C125" s="254">
        <v>200</v>
      </c>
      <c r="D125" s="255"/>
      <c r="E125" s="257"/>
      <c r="F125" s="256">
        <f>F124</f>
        <v>1</v>
      </c>
      <c r="G125" s="256">
        <f>G124</f>
        <v>0</v>
      </c>
      <c r="H125" s="256">
        <f>H124</f>
        <v>20.2</v>
      </c>
      <c r="I125" s="256">
        <f>I124</f>
        <v>84.44</v>
      </c>
      <c r="J125" s="256">
        <f>J124</f>
        <v>4</v>
      </c>
      <c r="K125" s="296"/>
    </row>
    <row r="126" spans="1:11" ht="15" customHeight="1">
      <c r="A126" s="221"/>
      <c r="B126" s="240" t="s">
        <v>41</v>
      </c>
      <c r="C126" s="297"/>
      <c r="D126" s="223"/>
      <c r="E126" s="298"/>
      <c r="F126" s="225"/>
      <c r="G126" s="260"/>
      <c r="H126" s="225"/>
      <c r="I126" s="260"/>
      <c r="J126" s="243"/>
      <c r="K126" s="262"/>
    </row>
    <row r="127" spans="1:11" s="640" customFormat="1" ht="28.5" customHeight="1">
      <c r="A127" s="643" t="s">
        <v>348</v>
      </c>
      <c r="B127" s="644"/>
      <c r="C127" s="645">
        <v>40</v>
      </c>
      <c r="D127" s="646"/>
      <c r="E127" s="647"/>
      <c r="F127" s="646">
        <v>0.56999999999999995</v>
      </c>
      <c r="G127" s="647">
        <v>2.44</v>
      </c>
      <c r="H127" s="646">
        <v>3.34</v>
      </c>
      <c r="I127" s="647">
        <v>37.56</v>
      </c>
      <c r="J127" s="646">
        <v>2.67</v>
      </c>
      <c r="K127" s="648" t="s">
        <v>350</v>
      </c>
    </row>
    <row r="128" spans="1:11" s="640" customFormat="1" ht="13.5" customHeight="1">
      <c r="A128" s="643"/>
      <c r="B128" s="644" t="s">
        <v>276</v>
      </c>
      <c r="C128" s="645"/>
      <c r="D128" s="646">
        <v>48.64</v>
      </c>
      <c r="E128" s="647">
        <v>38</v>
      </c>
      <c r="F128" s="646"/>
      <c r="G128" s="647"/>
      <c r="H128" s="646"/>
      <c r="I128" s="647"/>
      <c r="J128" s="646"/>
      <c r="K128" s="647"/>
    </row>
    <row r="129" spans="1:11" s="640" customFormat="1" ht="13.5" customHeight="1">
      <c r="A129" s="643"/>
      <c r="B129" s="644" t="s">
        <v>130</v>
      </c>
      <c r="C129" s="645"/>
      <c r="D129" s="646">
        <v>2.4</v>
      </c>
      <c r="E129" s="647">
        <v>2.4</v>
      </c>
      <c r="F129" s="646"/>
      <c r="G129" s="647"/>
      <c r="H129" s="646"/>
      <c r="I129" s="647"/>
      <c r="J129" s="646"/>
      <c r="K129" s="647"/>
    </row>
    <row r="130" spans="1:11" ht="38.25" customHeight="1">
      <c r="A130" s="227" t="s">
        <v>312</v>
      </c>
      <c r="C130" s="228" t="s">
        <v>161</v>
      </c>
      <c r="D130" s="302"/>
      <c r="E130" s="303"/>
      <c r="F130" s="247">
        <v>1.2627777020580619</v>
      </c>
      <c r="G130" s="248">
        <v>3.9994757865822335</v>
      </c>
      <c r="H130" s="247">
        <v>6.8079701408037234</v>
      </c>
      <c r="I130" s="248">
        <v>73.58</v>
      </c>
      <c r="J130" s="247">
        <v>6.43</v>
      </c>
      <c r="K130" s="140" t="s">
        <v>330</v>
      </c>
    </row>
    <row r="131" spans="1:11" ht="15" customHeight="1">
      <c r="A131" s="227"/>
      <c r="B131" s="209" t="s">
        <v>51</v>
      </c>
      <c r="C131" s="228"/>
      <c r="D131" s="302">
        <v>15</v>
      </c>
      <c r="E131" s="303">
        <v>12</v>
      </c>
      <c r="F131" s="247"/>
      <c r="G131" s="248"/>
      <c r="H131" s="247"/>
      <c r="I131" s="248"/>
      <c r="J131" s="247"/>
      <c r="K131" s="140"/>
    </row>
    <row r="132" spans="1:11" ht="15" customHeight="1">
      <c r="A132" s="227"/>
      <c r="B132" s="209" t="s">
        <v>46</v>
      </c>
      <c r="C132" s="228"/>
      <c r="D132" s="251">
        <v>15.96</v>
      </c>
      <c r="E132" s="303">
        <v>12</v>
      </c>
      <c r="F132" s="247"/>
      <c r="G132" s="248"/>
      <c r="H132" s="247"/>
      <c r="I132" s="248"/>
      <c r="J132" s="247"/>
      <c r="K132" s="140"/>
    </row>
    <row r="133" spans="1:11" ht="15" customHeight="1">
      <c r="A133" s="227"/>
      <c r="B133" s="209" t="s">
        <v>47</v>
      </c>
      <c r="C133" s="228"/>
      <c r="D133" s="302">
        <v>7.5</v>
      </c>
      <c r="E133" s="303">
        <v>6</v>
      </c>
      <c r="F133" s="247"/>
      <c r="G133" s="248"/>
      <c r="H133" s="247"/>
      <c r="I133" s="248"/>
      <c r="J133" s="233"/>
      <c r="K133" s="140"/>
    </row>
    <row r="134" spans="1:11" ht="15" customHeight="1">
      <c r="A134" s="227"/>
      <c r="B134" s="209" t="s">
        <v>42</v>
      </c>
      <c r="C134" s="228"/>
      <c r="D134" s="248">
        <v>7.14</v>
      </c>
      <c r="E134" s="303">
        <v>6</v>
      </c>
      <c r="F134" s="247"/>
      <c r="G134" s="248"/>
      <c r="H134" s="247"/>
      <c r="I134" s="248"/>
      <c r="J134" s="233"/>
      <c r="K134" s="140"/>
    </row>
    <row r="135" spans="1:11" ht="15" customHeight="1">
      <c r="A135" s="227"/>
      <c r="B135" s="209" t="s">
        <v>71</v>
      </c>
      <c r="C135" s="228"/>
      <c r="D135" s="251">
        <v>30.72</v>
      </c>
      <c r="E135" s="303">
        <v>24</v>
      </c>
      <c r="F135" s="247"/>
      <c r="G135" s="248"/>
      <c r="H135" s="247"/>
      <c r="I135" s="248"/>
      <c r="J135" s="233"/>
      <c r="K135" s="140"/>
    </row>
    <row r="136" spans="1:11" ht="15" customHeight="1">
      <c r="A136" s="227"/>
      <c r="B136" s="209" t="s">
        <v>29</v>
      </c>
      <c r="C136" s="228"/>
      <c r="D136" s="251">
        <v>1.8</v>
      </c>
      <c r="E136" s="303">
        <v>1.8</v>
      </c>
      <c r="F136" s="247"/>
      <c r="G136" s="248"/>
      <c r="H136" s="247"/>
      <c r="I136" s="248"/>
      <c r="J136" s="233"/>
      <c r="K136" s="140"/>
    </row>
    <row r="137" spans="1:11" ht="15" customHeight="1">
      <c r="A137" s="227"/>
      <c r="B137" s="209" t="s">
        <v>48</v>
      </c>
      <c r="C137" s="228"/>
      <c r="D137" s="302">
        <v>3</v>
      </c>
      <c r="E137" s="303">
        <v>3</v>
      </c>
      <c r="F137" s="247"/>
      <c r="G137" s="248"/>
      <c r="H137" s="247"/>
      <c r="I137" s="248"/>
      <c r="J137" s="233"/>
      <c r="K137" s="140"/>
    </row>
    <row r="138" spans="1:11" ht="15" customHeight="1">
      <c r="A138" s="227"/>
      <c r="B138" s="249" t="s">
        <v>190</v>
      </c>
      <c r="C138" s="228"/>
      <c r="D138" s="251">
        <v>0.5</v>
      </c>
      <c r="E138" s="303">
        <v>0.5</v>
      </c>
      <c r="F138" s="247"/>
      <c r="G138" s="248"/>
      <c r="H138" s="247"/>
      <c r="I138" s="248"/>
      <c r="J138" s="233"/>
      <c r="K138" s="140"/>
    </row>
    <row r="139" spans="1:11" ht="15" customHeight="1">
      <c r="A139" s="227"/>
      <c r="B139" s="209" t="s">
        <v>145</v>
      </c>
      <c r="C139" s="228"/>
      <c r="D139" s="251">
        <v>120</v>
      </c>
      <c r="E139" s="303">
        <v>120</v>
      </c>
      <c r="F139" s="247"/>
      <c r="G139" s="248"/>
      <c r="H139" s="247"/>
      <c r="I139" s="248"/>
      <c r="J139" s="233"/>
      <c r="K139" s="140"/>
    </row>
    <row r="140" spans="1:11" ht="15" customHeight="1">
      <c r="A140" s="227"/>
      <c r="B140" s="209" t="s">
        <v>72</v>
      </c>
      <c r="C140" s="228"/>
      <c r="D140" s="302">
        <v>5</v>
      </c>
      <c r="E140" s="303">
        <v>5</v>
      </c>
      <c r="F140" s="247"/>
      <c r="G140" s="248"/>
      <c r="H140" s="247"/>
      <c r="I140" s="248"/>
      <c r="J140" s="233"/>
      <c r="K140" s="140"/>
    </row>
    <row r="141" spans="1:11" ht="15" customHeight="1">
      <c r="A141" s="227"/>
      <c r="B141" s="209" t="s">
        <v>262</v>
      </c>
      <c r="C141" s="228"/>
      <c r="D141" s="302">
        <v>0.8</v>
      </c>
      <c r="E141" s="303">
        <v>0.8</v>
      </c>
      <c r="F141" s="247"/>
      <c r="G141" s="248"/>
      <c r="H141" s="247"/>
      <c r="I141" s="248"/>
      <c r="J141" s="233"/>
      <c r="K141" s="140"/>
    </row>
    <row r="142" spans="1:11" ht="31.5" customHeight="1">
      <c r="A142" s="304" t="s">
        <v>313</v>
      </c>
      <c r="C142" s="228">
        <v>150</v>
      </c>
      <c r="D142" s="302"/>
      <c r="E142" s="303"/>
      <c r="F142" s="247">
        <v>12.71</v>
      </c>
      <c r="G142" s="248">
        <v>7.85</v>
      </c>
      <c r="H142" s="247">
        <v>26.8</v>
      </c>
      <c r="I142" s="248">
        <v>229</v>
      </c>
      <c r="J142" s="247">
        <v>4.5199999999999996</v>
      </c>
      <c r="K142" s="140" t="s">
        <v>331</v>
      </c>
    </row>
    <row r="143" spans="1:11" ht="15" customHeight="1">
      <c r="A143" s="227"/>
      <c r="B143" s="209" t="s">
        <v>294</v>
      </c>
      <c r="C143" s="250"/>
      <c r="D143" s="248">
        <v>58.5</v>
      </c>
      <c r="E143" s="303">
        <v>55.2</v>
      </c>
      <c r="F143" s="247"/>
      <c r="G143" s="248"/>
      <c r="H143" s="247"/>
      <c r="I143" s="248"/>
      <c r="J143" s="247"/>
      <c r="K143" s="140"/>
    </row>
    <row r="144" spans="1:11" ht="15" customHeight="1">
      <c r="A144" s="227"/>
      <c r="B144" s="209" t="s">
        <v>314</v>
      </c>
      <c r="C144" s="250"/>
      <c r="D144" s="248"/>
      <c r="E144" s="303">
        <v>24</v>
      </c>
      <c r="F144" s="247"/>
      <c r="G144" s="248"/>
      <c r="H144" s="247"/>
      <c r="I144" s="248"/>
      <c r="J144" s="247"/>
      <c r="K144" s="140"/>
    </row>
    <row r="145" spans="1:11" ht="15" customHeight="1">
      <c r="A145" s="227"/>
      <c r="B145" s="209" t="s">
        <v>57</v>
      </c>
      <c r="C145" s="250"/>
      <c r="D145" s="302">
        <v>5</v>
      </c>
      <c r="E145" s="303">
        <v>5</v>
      </c>
      <c r="F145" s="247"/>
      <c r="G145" s="248"/>
      <c r="H145" s="247"/>
      <c r="I145" s="248"/>
      <c r="J145" s="247"/>
      <c r="K145" s="140"/>
    </row>
    <row r="146" spans="1:11" ht="15" customHeight="1">
      <c r="A146" s="227"/>
      <c r="B146" s="209" t="s">
        <v>42</v>
      </c>
      <c r="C146" s="250"/>
      <c r="D146" s="302">
        <v>8.93</v>
      </c>
      <c r="E146" s="303">
        <v>7.5</v>
      </c>
      <c r="F146" s="247"/>
      <c r="G146" s="248"/>
      <c r="H146" s="247"/>
      <c r="I146" s="248"/>
      <c r="J146" s="233"/>
      <c r="K146" s="140"/>
    </row>
    <row r="147" spans="1:11" ht="15" customHeight="1">
      <c r="A147" s="227"/>
      <c r="B147" s="209" t="s">
        <v>47</v>
      </c>
      <c r="C147" s="250"/>
      <c r="D147" s="302">
        <v>12.5</v>
      </c>
      <c r="E147" s="303">
        <v>10</v>
      </c>
      <c r="F147" s="247"/>
      <c r="G147" s="248"/>
      <c r="H147" s="247"/>
      <c r="I147" s="248"/>
      <c r="J147" s="233"/>
      <c r="K147" s="140"/>
    </row>
    <row r="148" spans="1:11" ht="15" customHeight="1">
      <c r="A148" s="227"/>
      <c r="B148" s="209" t="s">
        <v>25</v>
      </c>
      <c r="C148" s="250"/>
      <c r="D148" s="302">
        <v>32</v>
      </c>
      <c r="E148" s="303">
        <v>32</v>
      </c>
      <c r="F148" s="247"/>
      <c r="G148" s="248"/>
      <c r="H148" s="247"/>
      <c r="I148" s="248"/>
      <c r="J148" s="247"/>
      <c r="K148" s="140"/>
    </row>
    <row r="149" spans="1:11" ht="15" customHeight="1">
      <c r="A149" s="227"/>
      <c r="B149" s="209" t="s">
        <v>66</v>
      </c>
      <c r="C149" s="250"/>
      <c r="D149" s="302">
        <v>65</v>
      </c>
      <c r="E149" s="303">
        <v>65</v>
      </c>
      <c r="F149" s="247"/>
      <c r="G149" s="248"/>
      <c r="H149" s="247"/>
      <c r="I149" s="248"/>
      <c r="J149" s="233"/>
      <c r="K149" s="140"/>
    </row>
    <row r="150" spans="1:11" ht="15" customHeight="1">
      <c r="A150" s="227"/>
      <c r="B150" s="249" t="s">
        <v>190</v>
      </c>
      <c r="C150" s="250"/>
      <c r="D150" s="305">
        <v>0.5</v>
      </c>
      <c r="E150" s="303">
        <v>0.5</v>
      </c>
      <c r="F150" s="247"/>
      <c r="G150" s="248"/>
      <c r="H150" s="247"/>
      <c r="I150" s="248"/>
      <c r="J150" s="233"/>
      <c r="K150" s="140"/>
    </row>
    <row r="151" spans="1:11" ht="15" customHeight="1">
      <c r="A151" s="227"/>
      <c r="B151" s="209" t="s">
        <v>73</v>
      </c>
      <c r="C151" s="250"/>
      <c r="D151" s="302"/>
      <c r="E151" s="303">
        <v>126</v>
      </c>
      <c r="F151" s="247"/>
      <c r="G151" s="248"/>
      <c r="H151" s="247"/>
      <c r="I151" s="248"/>
      <c r="J151" s="233"/>
      <c r="K151" s="140"/>
    </row>
    <row r="152" spans="1:11" ht="21" customHeight="1">
      <c r="A152" s="227" t="s">
        <v>282</v>
      </c>
      <c r="C152" s="228">
        <v>150</v>
      </c>
      <c r="D152" s="248"/>
      <c r="E152" s="246"/>
      <c r="F152" s="247">
        <v>0.12</v>
      </c>
      <c r="G152" s="248">
        <v>0.12</v>
      </c>
      <c r="H152" s="247">
        <v>20.91</v>
      </c>
      <c r="I152" s="248">
        <v>85.95</v>
      </c>
      <c r="J152" s="247">
        <v>2.85</v>
      </c>
      <c r="K152" s="140" t="s">
        <v>271</v>
      </c>
    </row>
    <row r="153" spans="1:11" ht="23.25" customHeight="1">
      <c r="A153" s="227"/>
      <c r="B153" s="209" t="s">
        <v>188</v>
      </c>
      <c r="C153" s="228"/>
      <c r="D153" s="248">
        <v>28.5</v>
      </c>
      <c r="E153" s="246">
        <v>25</v>
      </c>
      <c r="F153" s="247"/>
      <c r="G153" s="248"/>
      <c r="H153" s="247"/>
      <c r="I153" s="248"/>
      <c r="J153" s="233"/>
      <c r="K153" s="140"/>
    </row>
    <row r="154" spans="1:11" ht="23.25" customHeight="1">
      <c r="A154" s="227"/>
      <c r="B154" s="209" t="s">
        <v>187</v>
      </c>
      <c r="C154" s="228"/>
      <c r="D154" s="248">
        <v>5</v>
      </c>
      <c r="E154" s="246">
        <v>5</v>
      </c>
      <c r="F154" s="247"/>
      <c r="G154" s="248"/>
      <c r="H154" s="247"/>
      <c r="I154" s="248"/>
      <c r="J154" s="233"/>
      <c r="K154" s="140"/>
    </row>
    <row r="155" spans="1:11" ht="23.25" customHeight="1">
      <c r="A155" s="227"/>
      <c r="B155" s="209" t="s">
        <v>66</v>
      </c>
      <c r="C155" s="228"/>
      <c r="D155" s="248">
        <v>152</v>
      </c>
      <c r="E155" s="246">
        <v>152</v>
      </c>
      <c r="F155" s="247"/>
      <c r="G155" s="248"/>
      <c r="H155" s="247"/>
      <c r="I155" s="248"/>
      <c r="J155" s="233"/>
      <c r="K155" s="140"/>
    </row>
    <row r="156" spans="1:11" ht="20.25" customHeight="1" thickBot="1">
      <c r="A156" s="227" t="s">
        <v>209</v>
      </c>
      <c r="C156" s="228">
        <v>35</v>
      </c>
      <c r="D156" s="228">
        <v>35</v>
      </c>
      <c r="E156" s="251">
        <v>35</v>
      </c>
      <c r="F156" s="306">
        <v>2.3076923076923075</v>
      </c>
      <c r="G156" s="248">
        <v>0.41958041958041958</v>
      </c>
      <c r="H156" s="306">
        <v>13.846153846153847</v>
      </c>
      <c r="I156" s="248">
        <v>69.230769230769241</v>
      </c>
      <c r="J156" s="230"/>
      <c r="K156" s="291" t="s">
        <v>177</v>
      </c>
    </row>
    <row r="157" spans="1:11" ht="15.75" customHeight="1" thickBot="1">
      <c r="A157" s="252" t="s">
        <v>39</v>
      </c>
      <c r="B157" s="284"/>
      <c r="C157" s="269">
        <f>C156+C152+C142+155+C127</f>
        <v>530</v>
      </c>
      <c r="D157" s="307"/>
      <c r="E157" s="307"/>
      <c r="F157" s="256">
        <f>F156+F152+F142+F130+F127</f>
        <v>16.970470009750372</v>
      </c>
      <c r="G157" s="256">
        <f t="shared" ref="G157:J157" si="4">G156+G152+G142+G130+G127</f>
        <v>14.829056206162653</v>
      </c>
      <c r="H157" s="256">
        <f t="shared" si="4"/>
        <v>71.704123986957569</v>
      </c>
      <c r="I157" s="256">
        <f t="shared" si="4"/>
        <v>495.3207692307692</v>
      </c>
      <c r="J157" s="256">
        <f t="shared" si="4"/>
        <v>16.47</v>
      </c>
      <c r="K157" s="296"/>
    </row>
    <row r="158" spans="1:11" ht="23.25" customHeight="1">
      <c r="B158" s="272" t="s">
        <v>394</v>
      </c>
      <c r="C158" s="276"/>
      <c r="D158" s="275"/>
      <c r="E158" s="293"/>
      <c r="F158" s="278"/>
      <c r="G158" s="277"/>
      <c r="H158" s="278"/>
      <c r="I158" s="278"/>
      <c r="J158" s="277"/>
      <c r="K158" s="140"/>
    </row>
    <row r="159" spans="1:11" ht="29.25" customHeight="1">
      <c r="A159" s="227" t="s">
        <v>339</v>
      </c>
      <c r="C159" s="250" t="s">
        <v>202</v>
      </c>
      <c r="D159" s="251"/>
      <c r="E159" s="229"/>
      <c r="F159" s="247">
        <v>20.73</v>
      </c>
      <c r="G159" s="248">
        <v>16.98</v>
      </c>
      <c r="H159" s="247">
        <v>29.488000000000007</v>
      </c>
      <c r="I159" s="247">
        <v>353.40000000000003</v>
      </c>
      <c r="J159" s="248">
        <v>0.49</v>
      </c>
      <c r="K159" s="140" t="s">
        <v>203</v>
      </c>
    </row>
    <row r="160" spans="1:11" ht="23.25" customHeight="1">
      <c r="A160" s="227"/>
      <c r="B160" s="209" t="s">
        <v>74</v>
      </c>
      <c r="C160" s="250"/>
      <c r="D160" s="251">
        <v>103.2</v>
      </c>
      <c r="E160" s="229">
        <v>101.2</v>
      </c>
      <c r="F160" s="247"/>
      <c r="G160" s="248"/>
      <c r="H160" s="247"/>
      <c r="I160" s="247"/>
      <c r="J160" s="248"/>
      <c r="K160" s="140"/>
    </row>
    <row r="161" spans="1:11" ht="23.25" customHeight="1">
      <c r="A161" s="227"/>
      <c r="B161" s="209" t="s">
        <v>75</v>
      </c>
      <c r="C161" s="250"/>
      <c r="D161" s="251">
        <v>6.6</v>
      </c>
      <c r="E161" s="229">
        <v>6.6</v>
      </c>
      <c r="F161" s="247"/>
      <c r="G161" s="247"/>
      <c r="H161" s="247"/>
      <c r="I161" s="247"/>
      <c r="J161" s="248"/>
      <c r="K161" s="140"/>
    </row>
    <row r="162" spans="1:11" ht="23.25" customHeight="1">
      <c r="A162" s="227"/>
      <c r="B162" s="209" t="s">
        <v>43</v>
      </c>
      <c r="C162" s="250"/>
      <c r="D162" s="251">
        <v>5.28</v>
      </c>
      <c r="E162" s="229">
        <v>4.4000000000000004</v>
      </c>
      <c r="F162" s="247"/>
      <c r="G162" s="248"/>
      <c r="H162" s="247"/>
      <c r="I162" s="247"/>
      <c r="J162" s="248"/>
      <c r="K162" s="140"/>
    </row>
    <row r="163" spans="1:11" ht="15" customHeight="1">
      <c r="A163" s="227"/>
      <c r="B163" s="209" t="s">
        <v>29</v>
      </c>
      <c r="C163" s="250"/>
      <c r="D163" s="251">
        <v>8.8000000000000007</v>
      </c>
      <c r="E163" s="229">
        <v>8.8000000000000007</v>
      </c>
      <c r="F163" s="247"/>
      <c r="G163" s="248"/>
      <c r="H163" s="247"/>
      <c r="I163" s="247"/>
      <c r="K163" s="140"/>
    </row>
    <row r="164" spans="1:11" ht="15" customHeight="1">
      <c r="A164" s="227"/>
      <c r="B164" s="209" t="s">
        <v>72</v>
      </c>
      <c r="C164" s="250"/>
      <c r="D164" s="251">
        <v>4.4000000000000004</v>
      </c>
      <c r="E164" s="229">
        <v>4.4000000000000004</v>
      </c>
      <c r="F164" s="247"/>
      <c r="G164" s="248"/>
      <c r="H164" s="247"/>
      <c r="I164" s="247"/>
      <c r="K164" s="140"/>
    </row>
    <row r="165" spans="1:11" ht="15" customHeight="1">
      <c r="A165" s="227"/>
      <c r="B165" s="209" t="s">
        <v>31</v>
      </c>
      <c r="C165" s="250"/>
      <c r="D165" s="251">
        <v>4.4000000000000004</v>
      </c>
      <c r="E165" s="303">
        <v>4.4000000000000004</v>
      </c>
      <c r="F165" s="247"/>
      <c r="G165" s="248"/>
      <c r="H165" s="247"/>
      <c r="I165" s="247"/>
      <c r="K165" s="140"/>
    </row>
    <row r="166" spans="1:11" ht="16.5" customHeight="1">
      <c r="A166" s="227"/>
      <c r="B166" s="209" t="s">
        <v>49</v>
      </c>
      <c r="C166" s="250"/>
      <c r="D166" s="251">
        <v>4.4000000000000004</v>
      </c>
      <c r="E166" s="229">
        <v>4.4000000000000004</v>
      </c>
      <c r="F166" s="247"/>
      <c r="G166" s="248"/>
      <c r="H166" s="247"/>
      <c r="I166" s="247"/>
      <c r="K166" s="140"/>
    </row>
    <row r="167" spans="1:11" ht="15" customHeight="1">
      <c r="A167" s="227"/>
      <c r="B167" s="249" t="s">
        <v>190</v>
      </c>
      <c r="C167" s="250"/>
      <c r="D167" s="251">
        <v>0.55000000000000004</v>
      </c>
      <c r="E167" s="229">
        <v>0.55000000000000004</v>
      </c>
      <c r="F167" s="247"/>
      <c r="G167" s="248"/>
      <c r="H167" s="247"/>
      <c r="I167" s="247"/>
      <c r="K167" s="140"/>
    </row>
    <row r="168" spans="1:11" ht="15" customHeight="1">
      <c r="B168" s="209" t="s">
        <v>338</v>
      </c>
      <c r="C168" s="228"/>
      <c r="D168" s="248">
        <v>20.399999999999999</v>
      </c>
      <c r="E168" s="247">
        <v>20</v>
      </c>
      <c r="F168" s="247"/>
      <c r="G168" s="248"/>
      <c r="H168" s="247"/>
      <c r="I168" s="247"/>
      <c r="K168" s="140"/>
    </row>
    <row r="169" spans="1:11" ht="30" customHeight="1">
      <c r="A169" s="227" t="s">
        <v>76</v>
      </c>
      <c r="C169" s="250" t="s">
        <v>239</v>
      </c>
      <c r="D169" s="302"/>
      <c r="E169" s="303"/>
      <c r="F169" s="247">
        <v>0.10257608505169695</v>
      </c>
      <c r="G169" s="248">
        <v>2.0586983552110021E-2</v>
      </c>
      <c r="H169" s="247">
        <v>5.1790380779918719</v>
      </c>
      <c r="I169" s="247">
        <v>21.78</v>
      </c>
      <c r="J169" s="248">
        <v>2.2400000000000002</v>
      </c>
      <c r="K169" s="140" t="s">
        <v>332</v>
      </c>
    </row>
    <row r="170" spans="1:11" ht="15" customHeight="1">
      <c r="A170" s="227"/>
      <c r="B170" s="209" t="s">
        <v>208</v>
      </c>
      <c r="C170" s="250"/>
      <c r="D170" s="251">
        <v>0.4</v>
      </c>
      <c r="E170" s="229">
        <v>0.4</v>
      </c>
      <c r="F170" s="247"/>
      <c r="G170" s="248"/>
      <c r="H170" s="247"/>
      <c r="I170" s="247"/>
      <c r="J170" s="248"/>
      <c r="K170" s="140"/>
    </row>
    <row r="171" spans="1:11" ht="15" customHeight="1">
      <c r="A171" s="227"/>
      <c r="B171" s="209" t="s">
        <v>29</v>
      </c>
      <c r="C171" s="250"/>
      <c r="D171" s="251">
        <v>5</v>
      </c>
      <c r="E171" s="229">
        <v>5</v>
      </c>
      <c r="F171" s="247"/>
      <c r="G171" s="248"/>
      <c r="H171" s="247"/>
      <c r="I171" s="247"/>
      <c r="J171" s="248"/>
      <c r="K171" s="140"/>
    </row>
    <row r="172" spans="1:11" ht="15" customHeight="1">
      <c r="A172" s="227"/>
      <c r="B172" s="209" t="s">
        <v>78</v>
      </c>
      <c r="C172" s="250"/>
      <c r="D172" s="265">
        <v>5.55</v>
      </c>
      <c r="E172" s="229">
        <v>5</v>
      </c>
      <c r="F172" s="247"/>
      <c r="G172" s="248"/>
      <c r="H172" s="247"/>
      <c r="I172" s="247"/>
      <c r="J172" s="248"/>
      <c r="K172" s="140"/>
    </row>
    <row r="173" spans="1:11" ht="15" customHeight="1" thickBot="1">
      <c r="A173" s="227"/>
      <c r="B173" s="209" t="s">
        <v>28</v>
      </c>
      <c r="C173" s="250"/>
      <c r="D173" s="305">
        <v>150</v>
      </c>
      <c r="E173" s="303">
        <v>150</v>
      </c>
      <c r="F173" s="247"/>
      <c r="G173" s="248"/>
      <c r="H173" s="247"/>
      <c r="I173" s="247"/>
      <c r="J173" s="248"/>
      <c r="K173" s="140"/>
    </row>
    <row r="174" spans="1:11" ht="15.75" customHeight="1" thickBot="1">
      <c r="A174" s="310" t="s">
        <v>39</v>
      </c>
      <c r="B174" s="311"/>
      <c r="C174" s="312">
        <f>150+10+110+20</f>
        <v>290</v>
      </c>
      <c r="D174" s="281"/>
      <c r="E174" s="313"/>
      <c r="F174" s="314">
        <f>F169+F159</f>
        <v>20.832576085051699</v>
      </c>
      <c r="G174" s="314">
        <f t="shared" ref="G174:J174" si="5">G169+G159</f>
        <v>17.000586983552111</v>
      </c>
      <c r="H174" s="314">
        <f t="shared" si="5"/>
        <v>34.667038077991876</v>
      </c>
      <c r="I174" s="314">
        <f t="shared" si="5"/>
        <v>375.18000000000006</v>
      </c>
      <c r="J174" s="314">
        <f t="shared" si="5"/>
        <v>2.7300000000000004</v>
      </c>
      <c r="K174" s="254"/>
    </row>
    <row r="175" spans="1:11" ht="15.75" customHeight="1" thickBot="1">
      <c r="A175" s="252" t="s">
        <v>62</v>
      </c>
      <c r="B175" s="284"/>
      <c r="C175" s="269">
        <f>C122+C125+C157+C174</f>
        <v>1384</v>
      </c>
      <c r="D175" s="256"/>
      <c r="E175" s="256"/>
      <c r="F175" s="256">
        <f>F122+F125+F157+F174</f>
        <v>48.763246094802071</v>
      </c>
      <c r="G175" s="256">
        <f>G122+G125+G157+G174</f>
        <v>46.839243189714765</v>
      </c>
      <c r="H175" s="256">
        <f>H122+H125+H157+H174</f>
        <v>173.32116206494948</v>
      </c>
      <c r="I175" s="256">
        <f>I122+I125+I157+I174</f>
        <v>1323.3907692307694</v>
      </c>
      <c r="J175" s="256">
        <f>J122+J125+J157+J174</f>
        <v>25.37</v>
      </c>
      <c r="K175" s="296"/>
    </row>
    <row r="176" spans="1:11" ht="15" customHeight="1">
      <c r="A176" s="218"/>
      <c r="B176" s="240"/>
      <c r="C176" s="287"/>
      <c r="D176" s="288"/>
      <c r="E176" s="264"/>
      <c r="F176" s="315"/>
      <c r="G176" s="315"/>
      <c r="H176" s="315"/>
      <c r="I176" s="315"/>
      <c r="J176" s="315"/>
      <c r="K176" s="222"/>
    </row>
    <row r="177" spans="1:11" ht="15.75" customHeight="1" thickBot="1">
      <c r="A177" s="218" t="s">
        <v>79</v>
      </c>
      <c r="B177" s="218"/>
      <c r="C177" s="219"/>
      <c r="D177" s="218"/>
      <c r="K177" s="219"/>
    </row>
    <row r="178" spans="1:11" ht="23.25" customHeight="1">
      <c r="A178" s="221" t="s">
        <v>5</v>
      </c>
      <c r="B178" s="222"/>
      <c r="C178" s="223" t="s">
        <v>6</v>
      </c>
      <c r="D178" s="316" t="s">
        <v>7</v>
      </c>
      <c r="E178" s="223" t="s">
        <v>7</v>
      </c>
      <c r="F178" s="673" t="s">
        <v>8</v>
      </c>
      <c r="G178" s="674"/>
      <c r="H178" s="675"/>
      <c r="I178" s="225" t="s">
        <v>9</v>
      </c>
      <c r="J178" s="226" t="s">
        <v>10</v>
      </c>
      <c r="K178" s="223" t="s">
        <v>64</v>
      </c>
    </row>
    <row r="179" spans="1:11" ht="15.75" customHeight="1" thickBot="1">
      <c r="A179" s="227" t="s">
        <v>12</v>
      </c>
      <c r="C179" s="228" t="s">
        <v>13</v>
      </c>
      <c r="D179" s="251" t="s">
        <v>14</v>
      </c>
      <c r="E179" s="228" t="s">
        <v>14</v>
      </c>
      <c r="F179" s="232"/>
      <c r="G179" s="232"/>
      <c r="H179" s="232"/>
      <c r="I179" s="233" t="s">
        <v>124</v>
      </c>
      <c r="K179" s="228" t="s">
        <v>65</v>
      </c>
    </row>
    <row r="180" spans="1:11" ht="15.75" customHeight="1" thickBot="1">
      <c r="A180" s="227"/>
      <c r="C180" s="228"/>
      <c r="D180" s="270" t="s">
        <v>16</v>
      </c>
      <c r="E180" s="236" t="s">
        <v>17</v>
      </c>
      <c r="F180" s="317" t="s">
        <v>18</v>
      </c>
      <c r="G180" s="225" t="s">
        <v>19</v>
      </c>
      <c r="H180" s="260" t="s">
        <v>20</v>
      </c>
      <c r="I180" s="225" t="s">
        <v>21</v>
      </c>
      <c r="J180" s="318" t="s">
        <v>22</v>
      </c>
      <c r="K180" s="228"/>
    </row>
    <row r="181" spans="1:11" ht="15" customHeight="1">
      <c r="A181" s="221"/>
      <c r="B181" s="240" t="s">
        <v>23</v>
      </c>
      <c r="C181" s="223"/>
      <c r="D181" s="316"/>
      <c r="E181" s="241"/>
      <c r="F181" s="261"/>
      <c r="G181" s="243"/>
      <c r="H181" s="261"/>
      <c r="I181" s="243"/>
      <c r="J181" s="261"/>
      <c r="K181" s="241"/>
    </row>
    <row r="182" spans="1:11" ht="23.25" customHeight="1">
      <c r="A182" s="227" t="s">
        <v>274</v>
      </c>
      <c r="C182" s="228" t="s">
        <v>280</v>
      </c>
      <c r="D182" s="251"/>
      <c r="E182" s="228"/>
      <c r="F182" s="248">
        <v>4.71</v>
      </c>
      <c r="G182" s="247">
        <v>5.52</v>
      </c>
      <c r="H182" s="248">
        <v>23.38</v>
      </c>
      <c r="I182" s="247">
        <v>178.07</v>
      </c>
      <c r="J182" s="251"/>
      <c r="K182" s="140" t="s">
        <v>275</v>
      </c>
    </row>
    <row r="183" spans="1:11" ht="15" customHeight="1">
      <c r="A183" s="227"/>
      <c r="B183" s="209" t="s">
        <v>261</v>
      </c>
      <c r="C183" s="228"/>
      <c r="D183" s="251">
        <v>17.5</v>
      </c>
      <c r="E183" s="228">
        <v>17.5</v>
      </c>
      <c r="F183" s="251"/>
      <c r="G183" s="228"/>
      <c r="H183" s="251"/>
      <c r="I183" s="228"/>
      <c r="J183" s="251"/>
      <c r="K183" s="140"/>
    </row>
    <row r="184" spans="1:11" ht="15" customHeight="1">
      <c r="A184" s="227"/>
      <c r="B184" s="209" t="s">
        <v>27</v>
      </c>
      <c r="C184" s="228"/>
      <c r="D184" s="251">
        <v>70</v>
      </c>
      <c r="E184" s="228">
        <v>70</v>
      </c>
      <c r="F184" s="251"/>
      <c r="G184" s="228"/>
      <c r="H184" s="251"/>
      <c r="I184" s="228"/>
      <c r="J184" s="251"/>
      <c r="K184" s="140"/>
    </row>
    <row r="185" spans="1:11" ht="15" customHeight="1">
      <c r="A185" s="227"/>
      <c r="B185" s="209" t="s">
        <v>28</v>
      </c>
      <c r="C185" s="228"/>
      <c r="D185" s="251">
        <v>53</v>
      </c>
      <c r="E185" s="228">
        <v>53</v>
      </c>
      <c r="F185" s="251"/>
      <c r="G185" s="228"/>
      <c r="H185" s="251"/>
      <c r="I185" s="228"/>
      <c r="J185" s="251"/>
      <c r="K185" s="140"/>
    </row>
    <row r="186" spans="1:11" ht="15" customHeight="1">
      <c r="A186" s="227"/>
      <c r="B186" s="209" t="s">
        <v>29</v>
      </c>
      <c r="C186" s="228"/>
      <c r="D186" s="251">
        <v>2</v>
      </c>
      <c r="E186" s="228">
        <v>2</v>
      </c>
      <c r="F186" s="251"/>
      <c r="G186" s="228"/>
      <c r="H186" s="251"/>
      <c r="I186" s="228"/>
      <c r="J186" s="251"/>
      <c r="K186" s="140"/>
    </row>
    <row r="187" spans="1:11" ht="15" customHeight="1">
      <c r="A187" s="227"/>
      <c r="B187" s="249" t="s">
        <v>190</v>
      </c>
      <c r="C187" s="228"/>
      <c r="D187" s="251">
        <v>0.4</v>
      </c>
      <c r="E187" s="228">
        <v>0.4</v>
      </c>
      <c r="F187" s="251"/>
      <c r="G187" s="228"/>
      <c r="H187" s="251"/>
      <c r="I187" s="228"/>
      <c r="J187" s="251"/>
      <c r="K187" s="140"/>
    </row>
    <row r="188" spans="1:11" ht="15" customHeight="1">
      <c r="A188" s="227"/>
      <c r="B188" s="209" t="s">
        <v>31</v>
      </c>
      <c r="C188" s="228"/>
      <c r="D188" s="251">
        <v>4</v>
      </c>
      <c r="E188" s="228">
        <v>4</v>
      </c>
      <c r="F188" s="251"/>
      <c r="G188" s="228"/>
      <c r="H188" s="251"/>
      <c r="I188" s="228"/>
      <c r="J188" s="251"/>
      <c r="K188" s="140"/>
    </row>
    <row r="189" spans="1:11" ht="23.25" customHeight="1">
      <c r="A189" s="401" t="s">
        <v>397</v>
      </c>
      <c r="B189" s="399"/>
      <c r="C189" s="438" t="s">
        <v>251</v>
      </c>
      <c r="D189" s="457"/>
      <c r="E189" s="400"/>
      <c r="F189" s="440">
        <v>3.0325232901236614</v>
      </c>
      <c r="G189" s="377">
        <v>2.3958740841428243</v>
      </c>
      <c r="H189" s="440">
        <v>10.482708219155825</v>
      </c>
      <c r="I189" s="377">
        <v>75.76195432928796</v>
      </c>
      <c r="J189" s="440">
        <v>1.38</v>
      </c>
      <c r="K189" s="75" t="s">
        <v>176</v>
      </c>
    </row>
    <row r="190" spans="1:11" ht="15" customHeight="1">
      <c r="A190" s="401"/>
      <c r="B190" s="374" t="s">
        <v>208</v>
      </c>
      <c r="C190" s="456"/>
      <c r="D190" s="439">
        <v>0.45</v>
      </c>
      <c r="E190" s="438">
        <v>0.45</v>
      </c>
      <c r="F190" s="440"/>
      <c r="G190" s="377"/>
      <c r="H190" s="440"/>
      <c r="I190" s="377"/>
      <c r="J190" s="440"/>
      <c r="K190" s="75"/>
    </row>
    <row r="191" spans="1:11" ht="15" customHeight="1">
      <c r="A191" s="401"/>
      <c r="B191" s="399" t="s">
        <v>29</v>
      </c>
      <c r="C191" s="456"/>
      <c r="D191" s="439">
        <v>6</v>
      </c>
      <c r="E191" s="438">
        <v>6</v>
      </c>
      <c r="F191" s="440"/>
      <c r="G191" s="377"/>
      <c r="H191" s="440"/>
      <c r="I191" s="377"/>
      <c r="J191" s="440"/>
      <c r="K191" s="75"/>
    </row>
    <row r="192" spans="1:11" ht="15" customHeight="1">
      <c r="A192" s="401"/>
      <c r="B192" s="399" t="s">
        <v>27</v>
      </c>
      <c r="C192" s="456"/>
      <c r="D192" s="439">
        <v>92</v>
      </c>
      <c r="E192" s="438">
        <v>90</v>
      </c>
      <c r="F192" s="440"/>
      <c r="G192" s="377"/>
      <c r="H192" s="440"/>
      <c r="I192" s="377"/>
      <c r="J192" s="440"/>
      <c r="K192" s="75"/>
    </row>
    <row r="193" spans="1:11" ht="15" customHeight="1">
      <c r="A193" s="401"/>
      <c r="B193" s="399" t="s">
        <v>28</v>
      </c>
      <c r="C193" s="456"/>
      <c r="D193" s="439">
        <v>90</v>
      </c>
      <c r="E193" s="438">
        <v>90</v>
      </c>
      <c r="F193" s="440"/>
      <c r="G193" s="377"/>
      <c r="H193" s="440"/>
      <c r="I193" s="377"/>
      <c r="J193" s="440"/>
      <c r="K193" s="75"/>
    </row>
    <row r="194" spans="1:11" ht="23.25" customHeight="1">
      <c r="A194" s="227" t="s">
        <v>35</v>
      </c>
      <c r="C194" s="250" t="s">
        <v>125</v>
      </c>
      <c r="D194" s="227"/>
      <c r="E194" s="140"/>
      <c r="F194" s="246">
        <v>1.915</v>
      </c>
      <c r="G194" s="247">
        <v>4.3549999999999995</v>
      </c>
      <c r="H194" s="248">
        <v>12.92</v>
      </c>
      <c r="I194" s="247">
        <v>98.5</v>
      </c>
      <c r="J194" s="251"/>
      <c r="K194" s="140" t="s">
        <v>333</v>
      </c>
    </row>
    <row r="195" spans="1:11" ht="15" customHeight="1">
      <c r="A195" s="227"/>
      <c r="B195" s="209" t="s">
        <v>38</v>
      </c>
      <c r="C195" s="228"/>
      <c r="D195" s="229">
        <v>25</v>
      </c>
      <c r="E195" s="228">
        <v>25</v>
      </c>
      <c r="F195" s="229"/>
      <c r="G195" s="228"/>
      <c r="H195" s="251"/>
      <c r="I195" s="228"/>
      <c r="J195" s="251"/>
      <c r="K195" s="140"/>
    </row>
    <row r="196" spans="1:11" ht="15" customHeight="1" thickBot="1">
      <c r="A196" s="227"/>
      <c r="B196" s="209" t="s">
        <v>31</v>
      </c>
      <c r="C196" s="228"/>
      <c r="D196" s="229">
        <v>5</v>
      </c>
      <c r="E196" s="228">
        <v>5</v>
      </c>
      <c r="F196" s="229" t="s">
        <v>3</v>
      </c>
      <c r="G196" s="230"/>
      <c r="H196" s="251"/>
      <c r="I196" s="230"/>
      <c r="J196" s="251"/>
      <c r="K196" s="140"/>
    </row>
    <row r="197" spans="1:11" ht="15.75" customHeight="1" thickBot="1">
      <c r="A197" s="252" t="s">
        <v>39</v>
      </c>
      <c r="B197" s="253"/>
      <c r="C197" s="254">
        <v>360</v>
      </c>
      <c r="D197" s="270"/>
      <c r="E197" s="236"/>
      <c r="F197" s="256">
        <f>F194+F189+F182</f>
        <v>9.6575232901236614</v>
      </c>
      <c r="G197" s="256">
        <f t="shared" ref="G197:J197" si="6">G194+G189+G182</f>
        <v>12.270874084142823</v>
      </c>
      <c r="H197" s="256">
        <f t="shared" si="6"/>
        <v>46.782708219155822</v>
      </c>
      <c r="I197" s="256">
        <f t="shared" si="6"/>
        <v>352.33195432928795</v>
      </c>
      <c r="J197" s="256">
        <f t="shared" si="6"/>
        <v>1.38</v>
      </c>
      <c r="K197" s="257"/>
    </row>
    <row r="198" spans="1:11" ht="15" customHeight="1">
      <c r="A198" s="227"/>
      <c r="B198" s="218" t="s">
        <v>40</v>
      </c>
      <c r="C198" s="223"/>
      <c r="D198" s="251"/>
      <c r="E198" s="228"/>
      <c r="F198" s="260"/>
      <c r="G198" s="247"/>
      <c r="H198" s="260"/>
      <c r="I198" s="247"/>
      <c r="J198" s="261"/>
      <c r="K198" s="140"/>
    </row>
    <row r="199" spans="1:11" ht="27" customHeight="1">
      <c r="A199" s="273" t="s">
        <v>152</v>
      </c>
      <c r="B199" s="212"/>
      <c r="C199" s="276">
        <v>150</v>
      </c>
      <c r="D199" s="293"/>
      <c r="E199" s="293"/>
      <c r="F199" s="278">
        <v>4.3499999999999996</v>
      </c>
      <c r="G199" s="294">
        <v>3.75</v>
      </c>
      <c r="H199" s="295">
        <v>6.3</v>
      </c>
      <c r="I199" s="278">
        <v>76</v>
      </c>
      <c r="J199" s="277">
        <v>0.45</v>
      </c>
      <c r="K199" s="428" t="s">
        <v>138</v>
      </c>
    </row>
    <row r="200" spans="1:11" ht="26.25" customHeight="1">
      <c r="A200" s="209" t="s">
        <v>418</v>
      </c>
      <c r="B200" s="209" t="s">
        <v>159</v>
      </c>
      <c r="C200" s="276"/>
      <c r="D200" s="293">
        <v>155</v>
      </c>
      <c r="E200" s="293">
        <v>150</v>
      </c>
      <c r="F200" s="278"/>
      <c r="G200" s="277"/>
      <c r="H200" s="295"/>
      <c r="I200" s="278"/>
      <c r="J200" s="277"/>
      <c r="K200" s="140"/>
    </row>
    <row r="201" spans="1:11" ht="26.25" customHeight="1" thickBot="1">
      <c r="A201" s="304" t="s">
        <v>191</v>
      </c>
      <c r="B201" s="381" t="s">
        <v>55</v>
      </c>
      <c r="C201" s="322">
        <v>20</v>
      </c>
      <c r="D201" s="382">
        <v>20</v>
      </c>
      <c r="E201" s="324">
        <v>20</v>
      </c>
      <c r="F201" s="324">
        <v>1.5</v>
      </c>
      <c r="G201" s="323">
        <v>1.96</v>
      </c>
      <c r="H201" s="324">
        <v>14.88</v>
      </c>
      <c r="I201" s="323">
        <v>83.4</v>
      </c>
      <c r="J201" s="382"/>
      <c r="K201" s="72" t="s">
        <v>179</v>
      </c>
    </row>
    <row r="202" spans="1:11" ht="15.75" customHeight="1" thickBot="1">
      <c r="A202" s="252" t="s">
        <v>39</v>
      </c>
      <c r="B202" s="253"/>
      <c r="C202" s="254">
        <v>170</v>
      </c>
      <c r="D202" s="270"/>
      <c r="E202" s="257"/>
      <c r="F202" s="321">
        <f>F199+F201</f>
        <v>5.85</v>
      </c>
      <c r="G202" s="258">
        <f t="shared" ref="G202:J202" si="7">G199+G201</f>
        <v>5.71</v>
      </c>
      <c r="H202" s="321">
        <f t="shared" si="7"/>
        <v>21.18</v>
      </c>
      <c r="I202" s="258">
        <f t="shared" si="7"/>
        <v>159.4</v>
      </c>
      <c r="J202" s="321">
        <f t="shared" si="7"/>
        <v>0.45</v>
      </c>
      <c r="K202" s="257"/>
    </row>
    <row r="203" spans="1:11" ht="15.75" customHeight="1">
      <c r="A203" s="221"/>
      <c r="B203" s="240" t="s">
        <v>41</v>
      </c>
      <c r="C203" s="223"/>
      <c r="D203" s="316"/>
      <c r="E203" s="259"/>
      <c r="F203" s="260"/>
      <c r="G203" s="225"/>
      <c r="H203" s="260"/>
      <c r="I203" s="225"/>
      <c r="J203" s="261"/>
      <c r="K203" s="262"/>
    </row>
    <row r="204" spans="1:11" ht="25.5" customHeight="1">
      <c r="A204" s="606" t="s">
        <v>445</v>
      </c>
      <c r="B204" s="607"/>
      <c r="C204" s="375">
        <v>30</v>
      </c>
      <c r="D204" s="376"/>
      <c r="E204" s="194"/>
      <c r="F204" s="440">
        <v>0.89</v>
      </c>
      <c r="G204" s="377">
        <v>1.55</v>
      </c>
      <c r="H204" s="440">
        <v>1.88</v>
      </c>
      <c r="I204" s="377">
        <v>25.08</v>
      </c>
      <c r="J204" s="376"/>
      <c r="K204" s="608" t="s">
        <v>464</v>
      </c>
    </row>
    <row r="205" spans="1:11" ht="15.75" customHeight="1">
      <c r="A205" s="606"/>
      <c r="B205" s="609" t="s">
        <v>452</v>
      </c>
      <c r="C205" s="375"/>
      <c r="D205" s="376">
        <v>48.1</v>
      </c>
      <c r="E205" s="194">
        <v>28.5</v>
      </c>
      <c r="F205" s="440"/>
      <c r="G205" s="377"/>
      <c r="H205" s="440"/>
      <c r="I205" s="377"/>
      <c r="J205" s="376"/>
      <c r="K205" s="608"/>
    </row>
    <row r="206" spans="1:11" ht="15.75" customHeight="1">
      <c r="A206" s="373"/>
      <c r="B206" s="374" t="s">
        <v>130</v>
      </c>
      <c r="C206" s="375"/>
      <c r="D206" s="376">
        <v>1.5</v>
      </c>
      <c r="E206" s="194">
        <v>1.5</v>
      </c>
      <c r="F206" s="439"/>
      <c r="G206" s="377"/>
      <c r="H206" s="610"/>
      <c r="I206" s="611"/>
      <c r="J206" s="376"/>
      <c r="K206" s="194"/>
    </row>
    <row r="207" spans="1:11" ht="41.25" customHeight="1">
      <c r="A207" s="227" t="s">
        <v>448</v>
      </c>
      <c r="B207" s="249"/>
      <c r="C207" s="299" t="s">
        <v>128</v>
      </c>
      <c r="D207" s="326"/>
      <c r="E207" s="327"/>
      <c r="F207" s="248">
        <v>3.72</v>
      </c>
      <c r="G207" s="247">
        <v>3.74</v>
      </c>
      <c r="H207" s="248">
        <v>7.3</v>
      </c>
      <c r="I207" s="247">
        <v>80.849999999999994</v>
      </c>
      <c r="J207" s="248">
        <v>5.26</v>
      </c>
      <c r="K207" s="328" t="s">
        <v>139</v>
      </c>
    </row>
    <row r="208" spans="1:11" ht="15.75" customHeight="1">
      <c r="A208" s="227"/>
      <c r="B208" s="209" t="s">
        <v>461</v>
      </c>
      <c r="C208" s="228"/>
      <c r="D208" s="248">
        <v>14</v>
      </c>
      <c r="E208" s="247">
        <v>14</v>
      </c>
      <c r="F208" s="248"/>
      <c r="G208" s="247"/>
      <c r="H208" s="248"/>
      <c r="I208" s="247"/>
      <c r="J208" s="248"/>
      <c r="K208" s="328"/>
    </row>
    <row r="209" spans="1:11" ht="15.75" customHeight="1">
      <c r="A209" s="227"/>
      <c r="B209" s="209" t="s">
        <v>449</v>
      </c>
      <c r="C209" s="228"/>
      <c r="D209" s="248"/>
      <c r="E209" s="247">
        <v>10</v>
      </c>
      <c r="F209" s="248"/>
      <c r="G209" s="247"/>
      <c r="H209" s="248"/>
      <c r="I209" s="247"/>
      <c r="J209" s="248"/>
      <c r="K209" s="328"/>
    </row>
    <row r="210" spans="1:11" ht="23.25" customHeight="1">
      <c r="A210" s="227"/>
      <c r="B210" s="249" t="s">
        <v>193</v>
      </c>
      <c r="C210" s="327"/>
      <c r="D210" s="300">
        <v>9</v>
      </c>
      <c r="E210" s="301">
        <v>9</v>
      </c>
      <c r="F210" s="300"/>
      <c r="G210" s="301"/>
      <c r="H210" s="300"/>
      <c r="I210" s="301"/>
      <c r="J210" s="300"/>
      <c r="K210" s="328"/>
    </row>
    <row r="211" spans="1:11" ht="15" customHeight="1">
      <c r="A211" s="227"/>
      <c r="B211" s="249" t="s">
        <v>132</v>
      </c>
      <c r="C211" s="327"/>
      <c r="D211" s="300">
        <v>60</v>
      </c>
      <c r="E211" s="301">
        <v>45</v>
      </c>
      <c r="F211" s="300"/>
      <c r="G211" s="301"/>
      <c r="H211" s="300"/>
      <c r="I211" s="301"/>
      <c r="J211" s="300"/>
      <c r="K211" s="328"/>
    </row>
    <row r="212" spans="1:11" ht="15" customHeight="1">
      <c r="A212" s="227"/>
      <c r="B212" s="249" t="s">
        <v>47</v>
      </c>
      <c r="C212" s="327"/>
      <c r="D212" s="300">
        <v>7.5</v>
      </c>
      <c r="E212" s="301">
        <v>6</v>
      </c>
      <c r="F212" s="300"/>
      <c r="G212" s="301"/>
      <c r="H212" s="300"/>
      <c r="I212" s="301"/>
      <c r="J212" s="300"/>
      <c r="K212" s="328"/>
    </row>
    <row r="213" spans="1:11" ht="15" customHeight="1">
      <c r="A213" s="227"/>
      <c r="B213" s="249" t="s">
        <v>42</v>
      </c>
      <c r="C213" s="327"/>
      <c r="D213" s="300">
        <v>7.14</v>
      </c>
      <c r="E213" s="301">
        <v>6</v>
      </c>
      <c r="F213" s="300"/>
      <c r="G213" s="301"/>
      <c r="H213" s="300"/>
      <c r="I213" s="301"/>
      <c r="J213" s="300"/>
      <c r="K213" s="328"/>
    </row>
    <row r="214" spans="1:11" ht="15" customHeight="1">
      <c r="A214" s="227"/>
      <c r="B214" s="249" t="s">
        <v>48</v>
      </c>
      <c r="C214" s="327"/>
      <c r="D214" s="300">
        <v>1.5</v>
      </c>
      <c r="E214" s="301">
        <v>1.5</v>
      </c>
      <c r="F214" s="300"/>
      <c r="G214" s="301"/>
      <c r="H214" s="300"/>
      <c r="I214" s="301"/>
      <c r="J214" s="300"/>
      <c r="K214" s="328"/>
    </row>
    <row r="215" spans="1:11" ht="15" customHeight="1">
      <c r="A215" s="227"/>
      <c r="B215" s="249" t="s">
        <v>190</v>
      </c>
      <c r="C215" s="327"/>
      <c r="D215" s="300" t="s">
        <v>341</v>
      </c>
      <c r="E215" s="301" t="s">
        <v>341</v>
      </c>
      <c r="F215" s="300"/>
      <c r="G215" s="301"/>
      <c r="H215" s="300"/>
      <c r="I215" s="301"/>
      <c r="J215" s="300"/>
      <c r="K215" s="328"/>
    </row>
    <row r="216" spans="1:11" ht="15" customHeight="1">
      <c r="A216" s="227"/>
      <c r="B216" s="249" t="s">
        <v>145</v>
      </c>
      <c r="C216" s="327"/>
      <c r="D216" s="300">
        <v>105</v>
      </c>
      <c r="E216" s="301">
        <v>105</v>
      </c>
      <c r="F216" s="300"/>
      <c r="G216" s="301"/>
      <c r="H216" s="300"/>
      <c r="I216" s="301"/>
      <c r="J216" s="300"/>
      <c r="K216" s="328"/>
    </row>
    <row r="217" spans="1:11" ht="45" customHeight="1">
      <c r="A217" s="227" t="s">
        <v>362</v>
      </c>
      <c r="B217" s="214"/>
      <c r="C217" s="274" t="s">
        <v>254</v>
      </c>
      <c r="D217" s="319"/>
      <c r="E217" s="320"/>
      <c r="F217" s="277">
        <v>5.4596</v>
      </c>
      <c r="G217" s="278">
        <v>4.6964000000000006</v>
      </c>
      <c r="H217" s="277">
        <v>8.8537999999999997</v>
      </c>
      <c r="I217" s="278">
        <v>99.98</v>
      </c>
      <c r="J217" s="277">
        <v>0.74</v>
      </c>
      <c r="K217" s="140" t="s">
        <v>363</v>
      </c>
    </row>
    <row r="218" spans="1:11" ht="15" customHeight="1">
      <c r="A218" s="273"/>
      <c r="B218" s="212" t="s">
        <v>136</v>
      </c>
      <c r="C218" s="274"/>
      <c r="D218" s="277">
        <v>41.1</v>
      </c>
      <c r="E218" s="320">
        <v>30</v>
      </c>
      <c r="F218" s="277"/>
      <c r="G218" s="278"/>
      <c r="H218" s="277"/>
      <c r="I218" s="278"/>
      <c r="J218" s="208"/>
      <c r="K218" s="140"/>
    </row>
    <row r="219" spans="1:11" ht="15" customHeight="1">
      <c r="A219" s="273"/>
      <c r="B219" s="212" t="s">
        <v>232</v>
      </c>
      <c r="C219" s="274"/>
      <c r="D219" s="277">
        <v>31.5</v>
      </c>
      <c r="E219" s="320">
        <v>30</v>
      </c>
      <c r="F219" s="277"/>
      <c r="G219" s="278"/>
      <c r="H219" s="277"/>
      <c r="I219" s="278"/>
      <c r="J219" s="208"/>
      <c r="K219" s="140"/>
    </row>
    <row r="220" spans="1:11" ht="15" customHeight="1">
      <c r="A220" s="273"/>
      <c r="B220" s="212" t="s">
        <v>223</v>
      </c>
      <c r="C220" s="274"/>
      <c r="D220" s="277">
        <v>4</v>
      </c>
      <c r="E220" s="278">
        <v>4</v>
      </c>
      <c r="F220" s="277"/>
      <c r="G220" s="278"/>
      <c r="H220" s="277"/>
      <c r="I220" s="278"/>
      <c r="J220" s="208"/>
      <c r="K220" s="140"/>
    </row>
    <row r="221" spans="1:11" ht="15" customHeight="1">
      <c r="A221" s="273"/>
      <c r="B221" s="212" t="s">
        <v>135</v>
      </c>
      <c r="C221" s="274"/>
      <c r="D221" s="277">
        <v>6.5</v>
      </c>
      <c r="E221" s="278">
        <v>6.5</v>
      </c>
      <c r="F221" s="277"/>
      <c r="G221" s="278"/>
      <c r="H221" s="277"/>
      <c r="I221" s="278"/>
      <c r="J221" s="208"/>
      <c r="K221" s="140"/>
    </row>
    <row r="222" spans="1:11" ht="15" customHeight="1">
      <c r="A222" s="273"/>
      <c r="B222" s="212" t="s">
        <v>42</v>
      </c>
      <c r="C222" s="274"/>
      <c r="D222" s="277">
        <v>9</v>
      </c>
      <c r="E222" s="278">
        <v>7.5</v>
      </c>
      <c r="F222" s="277"/>
      <c r="G222" s="278"/>
      <c r="H222" s="277"/>
      <c r="I222" s="278"/>
      <c r="J222" s="208"/>
      <c r="K222" s="140"/>
    </row>
    <row r="223" spans="1:11" ht="15" customHeight="1">
      <c r="A223" s="273"/>
      <c r="B223" s="212" t="s">
        <v>130</v>
      </c>
      <c r="C223" s="274"/>
      <c r="D223" s="277">
        <v>0.6</v>
      </c>
      <c r="E223" s="278">
        <v>0.6</v>
      </c>
      <c r="F223" s="277"/>
      <c r="G223" s="278"/>
      <c r="H223" s="277"/>
      <c r="I223" s="278"/>
      <c r="J223" s="208"/>
      <c r="K223" s="140"/>
    </row>
    <row r="224" spans="1:11" ht="15" customHeight="1">
      <c r="A224" s="273"/>
      <c r="B224" s="212" t="s">
        <v>150</v>
      </c>
      <c r="C224" s="274"/>
      <c r="D224" s="277"/>
      <c r="E224" s="278">
        <v>3.75</v>
      </c>
      <c r="F224" s="277"/>
      <c r="G224" s="278"/>
      <c r="H224" s="277"/>
      <c r="I224" s="278"/>
      <c r="J224" s="208"/>
      <c r="K224" s="140"/>
    </row>
    <row r="225" spans="1:11" ht="15" customHeight="1">
      <c r="A225" s="273"/>
      <c r="B225" s="212" t="s">
        <v>353</v>
      </c>
      <c r="C225" s="274"/>
      <c r="D225" s="277">
        <v>0.72</v>
      </c>
      <c r="E225" s="278">
        <v>0.6</v>
      </c>
      <c r="F225" s="277"/>
      <c r="G225" s="278"/>
      <c r="H225" s="277"/>
      <c r="I225" s="278"/>
      <c r="J225" s="208"/>
      <c r="K225" s="140"/>
    </row>
    <row r="226" spans="1:11" ht="15" customHeight="1">
      <c r="A226" s="273"/>
      <c r="B226" s="212" t="s">
        <v>190</v>
      </c>
      <c r="C226" s="274"/>
      <c r="D226" s="277">
        <v>0.35</v>
      </c>
      <c r="E226" s="278">
        <v>0.35</v>
      </c>
      <c r="F226" s="277"/>
      <c r="G226" s="278"/>
      <c r="H226" s="277"/>
      <c r="I226" s="278"/>
      <c r="J226" s="208"/>
      <c r="K226" s="140"/>
    </row>
    <row r="227" spans="1:11" ht="15" customHeight="1">
      <c r="A227" s="273"/>
      <c r="B227" s="212" t="s">
        <v>89</v>
      </c>
      <c r="C227" s="274"/>
      <c r="D227" s="277">
        <v>4</v>
      </c>
      <c r="E227" s="278">
        <v>4</v>
      </c>
      <c r="F227" s="208"/>
      <c r="G227" s="278"/>
      <c r="H227" s="277"/>
      <c r="I227" s="278"/>
      <c r="J227" s="277"/>
      <c r="K227" s="140"/>
    </row>
    <row r="228" spans="1:11" ht="15" customHeight="1">
      <c r="A228" s="273"/>
      <c r="B228" s="212" t="s">
        <v>45</v>
      </c>
      <c r="C228" s="274"/>
      <c r="D228" s="319"/>
      <c r="E228" s="320">
        <v>47.2</v>
      </c>
      <c r="F228" s="208"/>
      <c r="G228" s="278"/>
      <c r="H228" s="277"/>
      <c r="I228" s="278"/>
      <c r="J228" s="277"/>
      <c r="K228" s="140"/>
    </row>
    <row r="229" spans="1:11" ht="15" customHeight="1">
      <c r="A229" s="273"/>
      <c r="B229" s="249" t="s">
        <v>48</v>
      </c>
      <c r="C229" s="274"/>
      <c r="D229" s="277">
        <v>1</v>
      </c>
      <c r="E229" s="278">
        <v>1</v>
      </c>
      <c r="F229" s="208"/>
      <c r="G229" s="278"/>
      <c r="H229" s="277"/>
      <c r="I229" s="278"/>
      <c r="J229" s="277"/>
      <c r="K229" s="140"/>
    </row>
    <row r="230" spans="1:11" ht="15" customHeight="1">
      <c r="A230" s="273"/>
      <c r="B230" s="212" t="s">
        <v>364</v>
      </c>
      <c r="C230" s="274"/>
      <c r="D230" s="319"/>
      <c r="E230" s="472">
        <v>40</v>
      </c>
      <c r="F230" s="208"/>
      <c r="G230" s="278"/>
      <c r="H230" s="277"/>
      <c r="I230" s="278"/>
      <c r="J230" s="277"/>
      <c r="K230" s="140"/>
    </row>
    <row r="231" spans="1:11" ht="15" customHeight="1">
      <c r="A231" s="212" t="s">
        <v>365</v>
      </c>
      <c r="C231" s="274"/>
      <c r="D231" s="319"/>
      <c r="E231" s="472">
        <v>20</v>
      </c>
      <c r="F231" s="208"/>
      <c r="G231" s="278"/>
      <c r="H231" s="277"/>
      <c r="I231" s="278"/>
      <c r="J231" s="277"/>
      <c r="K231" s="140"/>
    </row>
    <row r="232" spans="1:11" ht="15" customHeight="1">
      <c r="A232" s="212"/>
      <c r="B232" s="209" t="s">
        <v>106</v>
      </c>
      <c r="C232" s="274"/>
      <c r="D232" s="319">
        <v>2.4</v>
      </c>
      <c r="E232" s="278">
        <v>2</v>
      </c>
      <c r="F232" s="208"/>
      <c r="G232" s="278"/>
      <c r="H232" s="277"/>
      <c r="I232" s="278"/>
      <c r="J232" s="277"/>
      <c r="K232" s="140"/>
    </row>
    <row r="233" spans="1:11" ht="15" customHeight="1">
      <c r="A233" s="212"/>
      <c r="B233" s="209" t="s">
        <v>83</v>
      </c>
      <c r="C233" s="274"/>
      <c r="D233" s="319">
        <v>5</v>
      </c>
      <c r="E233" s="278">
        <v>4</v>
      </c>
      <c r="F233" s="208"/>
      <c r="G233" s="278"/>
      <c r="H233" s="277"/>
      <c r="I233" s="278"/>
      <c r="J233" s="277"/>
      <c r="K233" s="140"/>
    </row>
    <row r="234" spans="1:11" ht="15" customHeight="1">
      <c r="A234" s="212"/>
      <c r="B234" s="209" t="s">
        <v>130</v>
      </c>
      <c r="C234" s="274"/>
      <c r="D234" s="319">
        <v>0.6</v>
      </c>
      <c r="E234" s="278">
        <v>0.6</v>
      </c>
      <c r="F234" s="208"/>
      <c r="G234" s="278"/>
      <c r="H234" s="277"/>
      <c r="I234" s="278"/>
      <c r="J234" s="277"/>
      <c r="K234" s="140"/>
    </row>
    <row r="235" spans="1:11" ht="15" customHeight="1">
      <c r="A235" s="273"/>
      <c r="B235" s="212" t="s">
        <v>366</v>
      </c>
      <c r="C235" s="274"/>
      <c r="D235" s="319">
        <v>20</v>
      </c>
      <c r="E235" s="320">
        <v>20</v>
      </c>
      <c r="F235" s="208"/>
      <c r="G235" s="278"/>
      <c r="H235" s="277"/>
      <c r="I235" s="278"/>
      <c r="J235" s="277"/>
      <c r="K235" s="140"/>
    </row>
    <row r="236" spans="1:11" ht="15" customHeight="1">
      <c r="A236" s="273"/>
      <c r="B236" s="212" t="s">
        <v>31</v>
      </c>
      <c r="C236" s="274"/>
      <c r="D236" s="319">
        <v>0.9</v>
      </c>
      <c r="E236" s="320">
        <v>0.9</v>
      </c>
      <c r="F236" s="208"/>
      <c r="G236" s="278"/>
      <c r="H236" s="277"/>
      <c r="I236" s="278"/>
      <c r="J236" s="277"/>
      <c r="K236" s="140"/>
    </row>
    <row r="237" spans="1:11" ht="15" customHeight="1">
      <c r="A237" s="273"/>
      <c r="B237" s="212" t="s">
        <v>94</v>
      </c>
      <c r="C237" s="274"/>
      <c r="D237" s="319">
        <v>0.9</v>
      </c>
      <c r="E237" s="320">
        <v>0.9</v>
      </c>
      <c r="F237" s="208"/>
      <c r="G237" s="278"/>
      <c r="H237" s="277"/>
      <c r="I237" s="278"/>
      <c r="J237" s="277"/>
      <c r="K237" s="140"/>
    </row>
    <row r="238" spans="1:11" ht="15" customHeight="1">
      <c r="A238" s="273"/>
      <c r="B238" s="212" t="s">
        <v>83</v>
      </c>
      <c r="C238" s="274"/>
      <c r="D238" s="319">
        <v>1.5</v>
      </c>
      <c r="E238" s="320">
        <v>1.2</v>
      </c>
      <c r="F238" s="208"/>
      <c r="G238" s="278"/>
      <c r="H238" s="277"/>
      <c r="I238" s="278"/>
      <c r="J238" s="277"/>
      <c r="K238" s="140"/>
    </row>
    <row r="239" spans="1:11" ht="15" customHeight="1">
      <c r="A239" s="273"/>
      <c r="B239" s="212" t="s">
        <v>106</v>
      </c>
      <c r="C239" s="274"/>
      <c r="D239" s="277">
        <v>0.72</v>
      </c>
      <c r="E239" s="320">
        <v>0.6</v>
      </c>
      <c r="F239" s="208"/>
      <c r="G239" s="278"/>
      <c r="H239" s="277"/>
      <c r="I239" s="278"/>
      <c r="J239" s="277"/>
      <c r="K239" s="140"/>
    </row>
    <row r="240" spans="1:11" ht="27.75" customHeight="1">
      <c r="A240" s="273"/>
      <c r="B240" s="212" t="s">
        <v>142</v>
      </c>
      <c r="C240" s="274"/>
      <c r="D240" s="319">
        <v>1.2</v>
      </c>
      <c r="E240" s="320">
        <v>1.2</v>
      </c>
      <c r="F240" s="208"/>
      <c r="G240" s="278"/>
      <c r="H240" s="277"/>
      <c r="I240" s="278"/>
      <c r="J240" s="277"/>
      <c r="K240" s="140"/>
    </row>
    <row r="241" spans="1:11" ht="15" customHeight="1">
      <c r="A241" s="273"/>
      <c r="B241" s="212" t="s">
        <v>31</v>
      </c>
      <c r="C241" s="274"/>
      <c r="D241" s="319">
        <v>0.3</v>
      </c>
      <c r="E241" s="320">
        <v>0.3</v>
      </c>
      <c r="F241" s="208"/>
      <c r="G241" s="278"/>
      <c r="H241" s="277"/>
      <c r="I241" s="278"/>
      <c r="J241" s="277"/>
      <c r="K241" s="140"/>
    </row>
    <row r="242" spans="1:11" ht="15" customHeight="1">
      <c r="A242" s="273"/>
      <c r="B242" s="212" t="s">
        <v>187</v>
      </c>
      <c r="C242" s="274"/>
      <c r="D242" s="319">
        <v>0.2</v>
      </c>
      <c r="E242" s="320">
        <v>0.2</v>
      </c>
      <c r="F242" s="208"/>
      <c r="G242" s="278"/>
      <c r="H242" s="277"/>
      <c r="I242" s="278"/>
      <c r="J242" s="277"/>
      <c r="K242" s="140"/>
    </row>
    <row r="243" spans="1:11" ht="15" customHeight="1">
      <c r="A243" s="273"/>
      <c r="B243" s="212" t="s">
        <v>210</v>
      </c>
      <c r="C243" s="274"/>
      <c r="D243" s="319">
        <v>0.2</v>
      </c>
      <c r="E243" s="320">
        <v>0.2</v>
      </c>
      <c r="F243" s="208"/>
      <c r="G243" s="278"/>
      <c r="H243" s="277"/>
      <c r="I243" s="278"/>
      <c r="J243" s="277"/>
      <c r="K243" s="140"/>
    </row>
    <row r="244" spans="1:11" ht="15" customHeight="1">
      <c r="A244" s="273"/>
      <c r="B244" s="212" t="s">
        <v>367</v>
      </c>
      <c r="C244" s="274"/>
      <c r="D244" s="319"/>
      <c r="E244" s="320">
        <v>18</v>
      </c>
      <c r="F244" s="208"/>
      <c r="G244" s="278"/>
      <c r="H244" s="277"/>
      <c r="I244" s="278"/>
      <c r="J244" s="277"/>
      <c r="K244" s="140"/>
    </row>
    <row r="245" spans="1:11" ht="15" customHeight="1">
      <c r="A245" s="212"/>
      <c r="B245" s="212" t="s">
        <v>387</v>
      </c>
      <c r="C245" s="533"/>
      <c r="D245" s="378"/>
      <c r="E245" s="278">
        <v>20</v>
      </c>
      <c r="F245" s="208"/>
      <c r="G245" s="278"/>
      <c r="H245" s="277"/>
      <c r="I245" s="278"/>
      <c r="J245" s="277"/>
      <c r="K245" s="140"/>
    </row>
    <row r="246" spans="1:11" ht="25.5">
      <c r="A246" s="227" t="s">
        <v>162</v>
      </c>
      <c r="C246" s="228" t="s">
        <v>204</v>
      </c>
      <c r="D246" s="248"/>
      <c r="E246" s="247"/>
      <c r="F246" s="248">
        <v>4.1742520958083826</v>
      </c>
      <c r="G246" s="278">
        <v>2.6612586826347306</v>
      </c>
      <c r="H246" s="248">
        <v>23.446922155688625</v>
      </c>
      <c r="I246" s="247">
        <v>134.38047904191617</v>
      </c>
      <c r="J246" s="248"/>
      <c r="K246" s="140" t="s">
        <v>163</v>
      </c>
    </row>
    <row r="247" spans="1:11">
      <c r="A247" s="227"/>
      <c r="B247" s="209" t="s">
        <v>134</v>
      </c>
      <c r="C247" s="228"/>
      <c r="D247" s="248">
        <v>38.5</v>
      </c>
      <c r="E247" s="247">
        <v>38.5</v>
      </c>
      <c r="F247" s="248"/>
      <c r="G247" s="278"/>
      <c r="H247" s="248"/>
      <c r="I247" s="247"/>
      <c r="J247" s="248"/>
      <c r="K247" s="140"/>
    </row>
    <row r="248" spans="1:11">
      <c r="A248" s="227"/>
      <c r="B248" s="209" t="s">
        <v>66</v>
      </c>
      <c r="C248" s="228"/>
      <c r="D248" s="248">
        <v>231</v>
      </c>
      <c r="E248" s="247">
        <v>231</v>
      </c>
      <c r="F248" s="248"/>
      <c r="G248" s="278"/>
      <c r="H248" s="248"/>
      <c r="I248" s="247"/>
      <c r="J248" s="248"/>
      <c r="K248" s="140"/>
    </row>
    <row r="249" spans="1:11">
      <c r="A249" s="227"/>
      <c r="B249" s="249" t="s">
        <v>190</v>
      </c>
      <c r="C249" s="228"/>
      <c r="D249" s="248">
        <v>0.45</v>
      </c>
      <c r="E249" s="247">
        <v>0.45</v>
      </c>
      <c r="F249" s="248"/>
      <c r="G249" s="278"/>
      <c r="H249" s="248"/>
      <c r="I249" s="247"/>
      <c r="J249" s="248"/>
      <c r="K249" s="140"/>
    </row>
    <row r="250" spans="1:11">
      <c r="A250" s="227"/>
      <c r="B250" s="209" t="s">
        <v>31</v>
      </c>
      <c r="C250" s="228"/>
      <c r="D250" s="248">
        <v>3</v>
      </c>
      <c r="E250" s="247">
        <v>3</v>
      </c>
      <c r="F250" s="248"/>
      <c r="G250" s="278"/>
      <c r="H250" s="248"/>
      <c r="I250" s="247"/>
      <c r="J250" s="248"/>
      <c r="K250" s="140"/>
    </row>
    <row r="251" spans="1:11" ht="25.5">
      <c r="A251" s="227" t="s">
        <v>318</v>
      </c>
      <c r="C251" s="250">
        <v>150</v>
      </c>
      <c r="D251" s="251"/>
      <c r="E251" s="305"/>
      <c r="F251" s="248">
        <v>0.35</v>
      </c>
      <c r="G251" s="247">
        <v>1.4999999999999999E-2</v>
      </c>
      <c r="H251" s="248">
        <v>13.83</v>
      </c>
      <c r="I251" s="247">
        <v>56.83</v>
      </c>
      <c r="J251" s="248">
        <v>0</v>
      </c>
      <c r="K251" s="140" t="s">
        <v>143</v>
      </c>
    </row>
    <row r="252" spans="1:11">
      <c r="A252" s="227"/>
      <c r="B252" s="209" t="s">
        <v>319</v>
      </c>
      <c r="C252" s="250"/>
      <c r="D252" s="251">
        <v>15.3</v>
      </c>
      <c r="E252" s="305">
        <v>15</v>
      </c>
      <c r="F252" s="248"/>
      <c r="G252" s="247"/>
      <c r="H252" s="248"/>
      <c r="I252" s="247"/>
      <c r="J252" s="248"/>
      <c r="K252" s="140"/>
    </row>
    <row r="253" spans="1:11">
      <c r="A253" s="227"/>
      <c r="B253" s="209" t="s">
        <v>205</v>
      </c>
      <c r="C253" s="250"/>
      <c r="D253" s="251"/>
      <c r="E253" s="305">
        <v>24</v>
      </c>
      <c r="F253" s="248"/>
      <c r="G253" s="247"/>
      <c r="H253" s="248"/>
      <c r="I253" s="247"/>
      <c r="J253" s="248"/>
      <c r="K253" s="140"/>
    </row>
    <row r="254" spans="1:11">
      <c r="A254" s="227"/>
      <c r="B254" s="209" t="s">
        <v>28</v>
      </c>
      <c r="C254" s="250"/>
      <c r="D254" s="251">
        <v>152</v>
      </c>
      <c r="E254" s="305">
        <v>152</v>
      </c>
      <c r="F254" s="248"/>
      <c r="G254" s="247"/>
      <c r="H254" s="248"/>
      <c r="I254" s="247"/>
      <c r="J254" s="248"/>
      <c r="K254" s="140"/>
    </row>
    <row r="255" spans="1:11">
      <c r="A255" s="227"/>
      <c r="B255" s="209" t="s">
        <v>61</v>
      </c>
      <c r="C255" s="228"/>
      <c r="D255" s="251">
        <v>5</v>
      </c>
      <c r="E255" s="228">
        <v>5</v>
      </c>
      <c r="F255" s="248"/>
      <c r="G255" s="247"/>
      <c r="H255" s="248"/>
      <c r="I255" s="247"/>
      <c r="J255" s="248"/>
      <c r="K255" s="247"/>
    </row>
    <row r="256" spans="1:11" ht="36.75" customHeight="1" thickBot="1">
      <c r="A256" s="227" t="s">
        <v>209</v>
      </c>
      <c r="C256" s="228">
        <v>35</v>
      </c>
      <c r="D256" s="251">
        <v>35</v>
      </c>
      <c r="E256" s="230">
        <v>35</v>
      </c>
      <c r="F256" s="248">
        <v>2.3076923076923075</v>
      </c>
      <c r="G256" s="306">
        <v>0.41958041958041958</v>
      </c>
      <c r="H256" s="248">
        <v>13.846153846153847</v>
      </c>
      <c r="I256" s="306">
        <v>69.230769230769241</v>
      </c>
      <c r="J256" s="251"/>
      <c r="K256" s="291" t="s">
        <v>177</v>
      </c>
    </row>
    <row r="257" spans="1:11" ht="15.75" customHeight="1" thickBot="1">
      <c r="A257" s="252" t="s">
        <v>39</v>
      </c>
      <c r="B257" s="253"/>
      <c r="C257" s="254">
        <v>548</v>
      </c>
      <c r="D257" s="270"/>
      <c r="E257" s="236"/>
      <c r="F257" s="330">
        <f>F204+F207+F217+F246+F251+F256</f>
        <v>16.90154440350069</v>
      </c>
      <c r="G257" s="330">
        <f t="shared" ref="G257:J257" si="8">G204+G207+G217+G246+G251+G256</f>
        <v>13.082239102215151</v>
      </c>
      <c r="H257" s="330">
        <f t="shared" si="8"/>
        <v>69.156876001842477</v>
      </c>
      <c r="I257" s="330">
        <f t="shared" si="8"/>
        <v>466.35124827268538</v>
      </c>
      <c r="J257" s="330">
        <f t="shared" si="8"/>
        <v>6</v>
      </c>
      <c r="K257" s="257"/>
    </row>
    <row r="258" spans="1:11" ht="30" customHeight="1">
      <c r="A258" s="227"/>
      <c r="B258" s="272" t="s">
        <v>394</v>
      </c>
      <c r="C258" s="223"/>
      <c r="D258" s="251"/>
      <c r="E258" s="223"/>
      <c r="F258" s="251"/>
      <c r="G258" s="223"/>
      <c r="H258" s="251"/>
      <c r="I258" s="223"/>
      <c r="J258" s="251"/>
      <c r="K258" s="241"/>
    </row>
    <row r="259" spans="1:11" ht="26.25" customHeight="1">
      <c r="A259" s="373" t="s">
        <v>429</v>
      </c>
      <c r="B259" s="374"/>
      <c r="C259" s="375" t="s">
        <v>430</v>
      </c>
      <c r="D259" s="376"/>
      <c r="E259" s="194"/>
      <c r="F259" s="376">
        <v>11.21</v>
      </c>
      <c r="G259" s="194">
        <v>18.940000000000001</v>
      </c>
      <c r="H259" s="376">
        <v>9.15</v>
      </c>
      <c r="I259" s="194">
        <v>253.56</v>
      </c>
      <c r="J259" s="376">
        <v>14.34</v>
      </c>
      <c r="K259" s="195" t="s">
        <v>370</v>
      </c>
    </row>
    <row r="260" spans="1:11" ht="14.25" customHeight="1">
      <c r="A260" s="373"/>
      <c r="B260" s="374" t="s">
        <v>323</v>
      </c>
      <c r="C260" s="375"/>
      <c r="D260" s="376">
        <v>52.2</v>
      </c>
      <c r="E260" s="194">
        <v>50</v>
      </c>
      <c r="F260" s="376"/>
      <c r="G260" s="194"/>
      <c r="H260" s="376"/>
      <c r="I260" s="194"/>
      <c r="J260" s="376"/>
      <c r="K260" s="195"/>
    </row>
    <row r="261" spans="1:11" ht="14.25" customHeight="1">
      <c r="A261" s="373"/>
      <c r="B261" s="374" t="s">
        <v>297</v>
      </c>
      <c r="C261" s="375"/>
      <c r="D261" s="376">
        <v>52.5</v>
      </c>
      <c r="E261" s="194">
        <v>50</v>
      </c>
      <c r="F261" s="376"/>
      <c r="G261" s="194"/>
      <c r="H261" s="376"/>
      <c r="I261" s="194"/>
      <c r="J261" s="376"/>
      <c r="K261" s="195"/>
    </row>
    <row r="262" spans="1:11" ht="14.25" customHeight="1">
      <c r="A262" s="373"/>
      <c r="B262" s="374" t="s">
        <v>48</v>
      </c>
      <c r="C262" s="375"/>
      <c r="D262" s="376">
        <v>2</v>
      </c>
      <c r="E262" s="194">
        <v>2</v>
      </c>
      <c r="F262" s="376"/>
      <c r="G262" s="194"/>
      <c r="H262" s="376"/>
      <c r="I262" s="194"/>
      <c r="J262" s="376"/>
      <c r="K262" s="195"/>
    </row>
    <row r="263" spans="1:11" ht="14.25" customHeight="1">
      <c r="A263" s="373"/>
      <c r="B263" s="374" t="s">
        <v>148</v>
      </c>
      <c r="C263" s="375"/>
      <c r="D263" s="376"/>
      <c r="E263" s="194">
        <v>40</v>
      </c>
      <c r="F263" s="376"/>
      <c r="G263" s="194"/>
      <c r="H263" s="376"/>
      <c r="I263" s="194"/>
      <c r="J263" s="376"/>
      <c r="K263" s="195"/>
    </row>
    <row r="264" spans="1:11" ht="14.25" customHeight="1">
      <c r="A264" s="373"/>
      <c r="B264" s="374" t="s">
        <v>132</v>
      </c>
      <c r="C264" s="375"/>
      <c r="D264" s="376">
        <v>64.64</v>
      </c>
      <c r="E264" s="194">
        <v>48.6</v>
      </c>
      <c r="F264" s="376"/>
      <c r="G264" s="194"/>
      <c r="H264" s="376"/>
      <c r="I264" s="194"/>
      <c r="J264" s="376"/>
      <c r="K264" s="195"/>
    </row>
    <row r="265" spans="1:11" ht="14.25" customHeight="1">
      <c r="A265" s="373"/>
      <c r="B265" s="374" t="s">
        <v>83</v>
      </c>
      <c r="C265" s="375"/>
      <c r="D265" s="376">
        <v>22</v>
      </c>
      <c r="E265" s="194">
        <v>17.600000000000001</v>
      </c>
      <c r="F265" s="376"/>
      <c r="G265" s="194"/>
      <c r="H265" s="376"/>
      <c r="I265" s="194"/>
      <c r="J265" s="376"/>
      <c r="K265" s="195"/>
    </row>
    <row r="266" spans="1:11" ht="14.25" customHeight="1">
      <c r="A266" s="373"/>
      <c r="B266" s="374" t="s">
        <v>371</v>
      </c>
      <c r="C266" s="375"/>
      <c r="D266" s="376"/>
      <c r="E266" s="194">
        <v>16</v>
      </c>
      <c r="F266" s="376"/>
      <c r="G266" s="194"/>
      <c r="H266" s="376"/>
      <c r="I266" s="194"/>
      <c r="J266" s="376"/>
      <c r="K266" s="195"/>
    </row>
    <row r="267" spans="1:11" ht="14.25" customHeight="1">
      <c r="A267" s="373"/>
      <c r="B267" s="537" t="s">
        <v>42</v>
      </c>
      <c r="C267" s="375"/>
      <c r="D267" s="376">
        <v>18.48</v>
      </c>
      <c r="E267" s="194">
        <v>15.4</v>
      </c>
      <c r="F267" s="376"/>
      <c r="G267" s="194"/>
      <c r="H267" s="376"/>
      <c r="I267" s="194"/>
      <c r="J267" s="476"/>
      <c r="K267" s="195"/>
    </row>
    <row r="268" spans="1:11" ht="14.25" customHeight="1">
      <c r="A268" s="373"/>
      <c r="B268" s="374" t="s">
        <v>150</v>
      </c>
      <c r="C268" s="375"/>
      <c r="D268" s="376"/>
      <c r="E268" s="194">
        <v>12.32</v>
      </c>
      <c r="F268" s="376"/>
      <c r="G268" s="194"/>
      <c r="H268" s="376"/>
      <c r="I268" s="194"/>
      <c r="J268" s="476"/>
      <c r="K268" s="195"/>
    </row>
    <row r="269" spans="1:11" ht="14.25" customHeight="1">
      <c r="A269" s="373"/>
      <c r="B269" s="374" t="s">
        <v>189</v>
      </c>
      <c r="C269" s="375"/>
      <c r="D269" s="376">
        <v>15.4</v>
      </c>
      <c r="E269" s="194">
        <v>12.1</v>
      </c>
      <c r="F269" s="376"/>
      <c r="G269" s="194"/>
      <c r="H269" s="376"/>
      <c r="I269" s="194"/>
      <c r="J269" s="476"/>
      <c r="K269" s="195"/>
    </row>
    <row r="270" spans="1:11" ht="14.25" customHeight="1">
      <c r="A270" s="373"/>
      <c r="B270" s="374" t="s">
        <v>372</v>
      </c>
      <c r="C270" s="375"/>
      <c r="D270" s="376"/>
      <c r="E270" s="194">
        <v>10.7</v>
      </c>
      <c r="F270" s="376"/>
      <c r="G270" s="194"/>
      <c r="H270" s="376"/>
      <c r="I270" s="194"/>
      <c r="J270" s="476"/>
      <c r="K270" s="195"/>
    </row>
    <row r="271" spans="1:11" ht="14.25" customHeight="1">
      <c r="A271" s="373"/>
      <c r="B271" s="374" t="s">
        <v>210</v>
      </c>
      <c r="C271" s="375"/>
      <c r="D271" s="376">
        <v>0.5</v>
      </c>
      <c r="E271" s="194">
        <v>0.5</v>
      </c>
      <c r="F271" s="376"/>
      <c r="G271" s="194"/>
      <c r="H271" s="376"/>
      <c r="I271" s="194"/>
      <c r="J271" s="476"/>
      <c r="K271" s="578"/>
    </row>
    <row r="272" spans="1:11" ht="14.25" customHeight="1">
      <c r="A272" s="373"/>
      <c r="B272" s="374" t="s">
        <v>48</v>
      </c>
      <c r="C272" s="375"/>
      <c r="D272" s="376">
        <v>4</v>
      </c>
      <c r="E272" s="194">
        <v>4</v>
      </c>
      <c r="F272" s="376"/>
      <c r="G272" s="194"/>
      <c r="H272" s="376"/>
      <c r="I272" s="194"/>
      <c r="J272" s="476"/>
      <c r="K272" s="578"/>
    </row>
    <row r="273" spans="1:11" ht="14.25" customHeight="1">
      <c r="A273" s="373"/>
      <c r="B273" s="374" t="s">
        <v>373</v>
      </c>
      <c r="C273" s="375"/>
      <c r="D273" s="376"/>
      <c r="E273" s="194"/>
      <c r="F273" s="376"/>
      <c r="G273" s="194"/>
      <c r="H273" s="376"/>
      <c r="I273" s="194"/>
      <c r="J273" s="376"/>
      <c r="K273" s="195" t="s">
        <v>374</v>
      </c>
    </row>
    <row r="274" spans="1:11" ht="14.25" customHeight="1">
      <c r="A274" s="373"/>
      <c r="B274" s="374" t="s">
        <v>66</v>
      </c>
      <c r="C274" s="375"/>
      <c r="D274" s="376">
        <v>33</v>
      </c>
      <c r="E274" s="194">
        <v>33</v>
      </c>
      <c r="F274" s="376"/>
      <c r="G274" s="194"/>
      <c r="H274" s="376"/>
      <c r="I274" s="194"/>
      <c r="J274" s="476"/>
      <c r="K274" s="195"/>
    </row>
    <row r="275" spans="1:11" ht="14.25" customHeight="1">
      <c r="A275" s="373"/>
      <c r="B275" s="374" t="s">
        <v>31</v>
      </c>
      <c r="C275" s="375"/>
      <c r="D275" s="376">
        <v>1.5</v>
      </c>
      <c r="E275" s="194">
        <v>1.5</v>
      </c>
      <c r="F275" s="376"/>
      <c r="G275" s="194"/>
      <c r="H275" s="376"/>
      <c r="I275" s="194"/>
      <c r="J275" s="476"/>
      <c r="K275" s="195"/>
    </row>
    <row r="276" spans="1:11" ht="14.25" customHeight="1">
      <c r="A276" s="373"/>
      <c r="B276" s="537" t="s">
        <v>52</v>
      </c>
      <c r="C276" s="375"/>
      <c r="D276" s="376">
        <v>1.5</v>
      </c>
      <c r="E276" s="194">
        <v>1.5</v>
      </c>
      <c r="F276" s="376"/>
      <c r="G276" s="194"/>
      <c r="H276" s="376"/>
      <c r="I276" s="194"/>
      <c r="J276" s="476"/>
      <c r="K276" s="195"/>
    </row>
    <row r="277" spans="1:11" ht="14.25" customHeight="1">
      <c r="A277" s="374"/>
      <c r="B277" s="374" t="s">
        <v>47</v>
      </c>
      <c r="C277" s="75"/>
      <c r="D277" s="376">
        <v>2.5</v>
      </c>
      <c r="E277" s="194">
        <v>2</v>
      </c>
      <c r="F277" s="476"/>
      <c r="G277" s="477"/>
      <c r="H277" s="476"/>
      <c r="I277" s="477"/>
      <c r="J277" s="476"/>
      <c r="K277" s="195"/>
    </row>
    <row r="278" spans="1:11" ht="14.25" customHeight="1">
      <c r="A278" s="374"/>
      <c r="B278" s="374" t="s">
        <v>42</v>
      </c>
      <c r="C278" s="375"/>
      <c r="D278" s="376">
        <v>1.2</v>
      </c>
      <c r="E278" s="194">
        <v>1</v>
      </c>
      <c r="F278" s="476"/>
      <c r="G278" s="477"/>
      <c r="H278" s="476"/>
      <c r="I278" s="477"/>
      <c r="J278" s="476"/>
      <c r="K278" s="195"/>
    </row>
    <row r="279" spans="1:11" ht="14.25" customHeight="1">
      <c r="A279" s="374"/>
      <c r="B279" s="374" t="s">
        <v>142</v>
      </c>
      <c r="C279" s="375"/>
      <c r="D279" s="376">
        <v>2</v>
      </c>
      <c r="E279" s="194">
        <v>2</v>
      </c>
      <c r="F279" s="476"/>
      <c r="G279" s="477"/>
      <c r="H279" s="476"/>
      <c r="I279" s="477"/>
      <c r="J279" s="476"/>
      <c r="K279" s="195"/>
    </row>
    <row r="280" spans="1:11" ht="14.25" customHeight="1">
      <c r="A280" s="374"/>
      <c r="B280" s="374" t="s">
        <v>31</v>
      </c>
      <c r="C280" s="75"/>
      <c r="D280" s="376">
        <v>0.5</v>
      </c>
      <c r="E280" s="194">
        <v>0.5</v>
      </c>
      <c r="F280" s="476"/>
      <c r="G280" s="477"/>
      <c r="H280" s="476"/>
      <c r="I280" s="477"/>
      <c r="J280" s="476"/>
      <c r="K280" s="195"/>
    </row>
    <row r="281" spans="1:11" ht="14.25" customHeight="1">
      <c r="A281" s="374"/>
      <c r="B281" s="374" t="s">
        <v>61</v>
      </c>
      <c r="C281" s="75"/>
      <c r="D281" s="376">
        <v>0.33</v>
      </c>
      <c r="E281" s="194">
        <v>0.33</v>
      </c>
      <c r="F281" s="476"/>
      <c r="G281" s="477"/>
      <c r="H281" s="476"/>
      <c r="I281" s="477"/>
      <c r="J281" s="476"/>
      <c r="K281" s="195"/>
    </row>
    <row r="282" spans="1:11" ht="14.25" customHeight="1">
      <c r="A282" s="374"/>
      <c r="B282" s="374" t="s">
        <v>210</v>
      </c>
      <c r="C282" s="75"/>
      <c r="D282" s="376">
        <v>0.33</v>
      </c>
      <c r="E282" s="194">
        <v>0.33</v>
      </c>
      <c r="F282" s="476"/>
      <c r="G282" s="477"/>
      <c r="H282" s="476"/>
      <c r="I282" s="477"/>
      <c r="J282" s="476"/>
      <c r="K282" s="195"/>
    </row>
    <row r="283" spans="1:11" ht="14.25" customHeight="1">
      <c r="A283" s="374"/>
      <c r="B283" s="374" t="s">
        <v>375</v>
      </c>
      <c r="C283" s="75"/>
      <c r="D283" s="376"/>
      <c r="E283" s="194">
        <v>33</v>
      </c>
      <c r="F283" s="476"/>
      <c r="G283" s="477"/>
      <c r="H283" s="476"/>
      <c r="I283" s="477"/>
      <c r="J283" s="476"/>
      <c r="K283" s="195"/>
    </row>
    <row r="284" spans="1:11" ht="14.25" customHeight="1">
      <c r="A284" s="374"/>
      <c r="B284" s="374" t="s">
        <v>431</v>
      </c>
      <c r="C284" s="75"/>
      <c r="D284" s="376"/>
      <c r="E284" s="194">
        <v>150</v>
      </c>
      <c r="F284" s="476"/>
      <c r="G284" s="477"/>
      <c r="H284" s="476"/>
      <c r="I284" s="477"/>
      <c r="J284" s="476"/>
      <c r="K284" s="195"/>
    </row>
    <row r="285" spans="1:11" ht="24" customHeight="1">
      <c r="A285" s="227" t="s">
        <v>273</v>
      </c>
      <c r="C285" s="228" t="s">
        <v>161</v>
      </c>
      <c r="D285" s="251"/>
      <c r="E285" s="228"/>
      <c r="F285" s="248">
        <v>0.51</v>
      </c>
      <c r="G285" s="247">
        <v>0.21</v>
      </c>
      <c r="H285" s="248">
        <v>5.57</v>
      </c>
      <c r="I285" s="247">
        <v>26.15</v>
      </c>
      <c r="J285" s="248">
        <v>36.6</v>
      </c>
      <c r="K285" s="140" t="s">
        <v>284</v>
      </c>
    </row>
    <row r="286" spans="1:11" ht="15" customHeight="1">
      <c r="A286" s="227"/>
      <c r="B286" s="209" t="s">
        <v>293</v>
      </c>
      <c r="C286" s="228"/>
      <c r="D286" s="251">
        <v>15.3</v>
      </c>
      <c r="E286" s="228">
        <v>15</v>
      </c>
      <c r="F286" s="251"/>
      <c r="G286" s="228"/>
      <c r="H286" s="251"/>
      <c r="I286" s="228"/>
      <c r="J286" s="251"/>
      <c r="K286" s="140"/>
    </row>
    <row r="287" spans="1:11" ht="15" customHeight="1">
      <c r="A287" s="227"/>
      <c r="B287" s="209" t="s">
        <v>61</v>
      </c>
      <c r="C287" s="228"/>
      <c r="D287" s="251">
        <v>5</v>
      </c>
      <c r="E287" s="228">
        <v>5</v>
      </c>
      <c r="F287" s="251"/>
      <c r="G287" s="228"/>
      <c r="H287" s="251"/>
      <c r="I287" s="228"/>
      <c r="J287" s="251"/>
      <c r="K287" s="140"/>
    </row>
    <row r="288" spans="1:11" ht="15" customHeight="1">
      <c r="A288" s="227"/>
      <c r="B288" s="209" t="s">
        <v>66</v>
      </c>
      <c r="C288" s="228"/>
      <c r="D288" s="251">
        <v>150</v>
      </c>
      <c r="E288" s="228">
        <v>150</v>
      </c>
      <c r="F288" s="251"/>
      <c r="G288" s="228"/>
      <c r="H288" s="251"/>
      <c r="I288" s="228"/>
      <c r="J288" s="251"/>
      <c r="K288" s="140"/>
    </row>
    <row r="289" spans="1:11" ht="15" customHeight="1" thickBot="1">
      <c r="A289" s="212" t="s">
        <v>174</v>
      </c>
      <c r="B289" s="212"/>
      <c r="C289" s="276">
        <v>20</v>
      </c>
      <c r="D289" s="276">
        <v>20</v>
      </c>
      <c r="E289" s="276">
        <v>20</v>
      </c>
      <c r="F289" s="248">
        <v>1.52</v>
      </c>
      <c r="G289" s="247">
        <v>0.16</v>
      </c>
      <c r="H289" s="248">
        <v>9.84</v>
      </c>
      <c r="I289" s="247">
        <v>47</v>
      </c>
      <c r="J289" s="248">
        <v>0</v>
      </c>
      <c r="K289" s="140" t="s">
        <v>178</v>
      </c>
    </row>
    <row r="290" spans="1:11" ht="15.75" customHeight="1" thickBot="1">
      <c r="A290" s="310" t="s">
        <v>39</v>
      </c>
      <c r="B290" s="311"/>
      <c r="C290" s="312">
        <v>325</v>
      </c>
      <c r="D290" s="281"/>
      <c r="E290" s="313"/>
      <c r="F290" s="475">
        <f>F259+F285+F289</f>
        <v>13.24</v>
      </c>
      <c r="G290" s="475">
        <f t="shared" ref="G290:J290" si="9">G259+G285+G289</f>
        <v>19.310000000000002</v>
      </c>
      <c r="H290" s="475">
        <f t="shared" si="9"/>
        <v>24.560000000000002</v>
      </c>
      <c r="I290" s="475">
        <f t="shared" si="9"/>
        <v>326.70999999999998</v>
      </c>
      <c r="J290" s="475">
        <f t="shared" si="9"/>
        <v>50.94</v>
      </c>
      <c r="K290" s="257"/>
    </row>
    <row r="291" spans="1:11" ht="15.75" customHeight="1" thickBot="1">
      <c r="A291" s="252" t="s">
        <v>62</v>
      </c>
      <c r="B291" s="284"/>
      <c r="C291" s="254">
        <f>C197+C202+C257+C290</f>
        <v>1403</v>
      </c>
      <c r="D291" s="292"/>
      <c r="E291" s="254"/>
      <c r="F291" s="271">
        <f>F197+F202+F257+F290</f>
        <v>45.649067693624353</v>
      </c>
      <c r="G291" s="256">
        <f t="shared" ref="G291:J291" si="10">G197+G202+G257+G290</f>
        <v>50.373113186357976</v>
      </c>
      <c r="H291" s="271">
        <f t="shared" si="10"/>
        <v>161.67958422099829</v>
      </c>
      <c r="I291" s="256">
        <f t="shared" si="10"/>
        <v>1304.7932026019735</v>
      </c>
      <c r="J291" s="271">
        <f t="shared" si="10"/>
        <v>58.769999999999996</v>
      </c>
      <c r="K291" s="257"/>
    </row>
    <row r="292" spans="1:11" ht="15" customHeight="1">
      <c r="A292" s="218"/>
      <c r="B292" s="218"/>
      <c r="C292" s="287"/>
      <c r="D292" s="264"/>
      <c r="E292" s="250"/>
      <c r="F292" s="315"/>
      <c r="G292" s="315"/>
      <c r="H292" s="315"/>
      <c r="I292" s="315"/>
      <c r="J292" s="315"/>
      <c r="K292" s="222"/>
    </row>
    <row r="293" spans="1:11" ht="15.75" customHeight="1" thickBot="1">
      <c r="A293" s="218" t="s">
        <v>87</v>
      </c>
      <c r="B293" s="218"/>
      <c r="C293" s="219"/>
      <c r="D293" s="218"/>
      <c r="E293" s="140"/>
      <c r="K293" s="219"/>
    </row>
    <row r="294" spans="1:11" ht="23.25" customHeight="1">
      <c r="A294" s="221" t="s">
        <v>5</v>
      </c>
      <c r="B294" s="222"/>
      <c r="C294" s="223" t="s">
        <v>6</v>
      </c>
      <c r="D294" s="316" t="s">
        <v>7</v>
      </c>
      <c r="E294" s="223" t="s">
        <v>7</v>
      </c>
      <c r="F294" s="674" t="s">
        <v>8</v>
      </c>
      <c r="G294" s="674"/>
      <c r="H294" s="675"/>
      <c r="I294" s="225" t="s">
        <v>9</v>
      </c>
      <c r="J294" s="226" t="s">
        <v>10</v>
      </c>
      <c r="K294" s="223" t="s">
        <v>64</v>
      </c>
    </row>
    <row r="295" spans="1:11" ht="15.75" customHeight="1" thickBot="1">
      <c r="A295" s="227" t="s">
        <v>12</v>
      </c>
      <c r="C295" s="228" t="s">
        <v>13</v>
      </c>
      <c r="D295" s="474" t="s">
        <v>14</v>
      </c>
      <c r="E295" s="228" t="s">
        <v>14</v>
      </c>
      <c r="F295" s="232"/>
      <c r="G295" s="232"/>
      <c r="H295" s="232"/>
      <c r="I295" s="233" t="s">
        <v>124</v>
      </c>
      <c r="K295" s="228" t="s">
        <v>65</v>
      </c>
    </row>
    <row r="296" spans="1:11" ht="15.75" customHeight="1" thickBot="1">
      <c r="A296" s="234"/>
      <c r="B296" s="235"/>
      <c r="C296" s="230"/>
      <c r="D296" s="334" t="s">
        <v>16</v>
      </c>
      <c r="E296" s="236" t="s">
        <v>17</v>
      </c>
      <c r="F296" s="379" t="s">
        <v>18</v>
      </c>
      <c r="G296" s="237" t="s">
        <v>19</v>
      </c>
      <c r="H296" s="238" t="s">
        <v>20</v>
      </c>
      <c r="I296" s="237" t="s">
        <v>21</v>
      </c>
      <c r="J296" s="239" t="s">
        <v>22</v>
      </c>
      <c r="K296" s="230"/>
    </row>
    <row r="297" spans="1:11" ht="15" customHeight="1">
      <c r="A297" s="227"/>
      <c r="B297" s="240" t="s">
        <v>23</v>
      </c>
      <c r="C297" s="223"/>
      <c r="D297" s="251"/>
      <c r="E297" s="241"/>
      <c r="F297" s="261"/>
      <c r="G297" s="243"/>
      <c r="H297" s="261"/>
      <c r="I297" s="243"/>
      <c r="J297" s="261"/>
      <c r="K297" s="140"/>
    </row>
    <row r="298" spans="1:11" ht="23.25" customHeight="1">
      <c r="A298" s="227" t="s">
        <v>244</v>
      </c>
      <c r="C298" s="228" t="s">
        <v>258</v>
      </c>
      <c r="D298" s="251"/>
      <c r="E298" s="228"/>
      <c r="F298" s="248">
        <v>5.79</v>
      </c>
      <c r="G298" s="247">
        <v>6.28</v>
      </c>
      <c r="H298" s="248">
        <v>26.29</v>
      </c>
      <c r="I298" s="247">
        <v>185.66</v>
      </c>
      <c r="J298" s="248">
        <v>0.67</v>
      </c>
      <c r="K298" s="140" t="s">
        <v>104</v>
      </c>
    </row>
    <row r="299" spans="1:11" ht="15" customHeight="1">
      <c r="A299" s="227"/>
      <c r="B299" s="209" t="s">
        <v>88</v>
      </c>
      <c r="C299" s="228"/>
      <c r="D299" s="251">
        <v>18</v>
      </c>
      <c r="E299" s="228">
        <v>18</v>
      </c>
      <c r="F299" s="248"/>
      <c r="G299" s="247"/>
      <c r="H299" s="248"/>
      <c r="I299" s="247"/>
      <c r="J299" s="248"/>
      <c r="K299" s="140"/>
    </row>
    <row r="300" spans="1:11" ht="15" customHeight="1">
      <c r="A300" s="227"/>
      <c r="B300" s="209" t="s">
        <v>27</v>
      </c>
      <c r="C300" s="228"/>
      <c r="D300" s="251">
        <v>123</v>
      </c>
      <c r="E300" s="228">
        <v>123</v>
      </c>
      <c r="F300" s="248"/>
      <c r="G300" s="247"/>
      <c r="H300" s="248"/>
      <c r="I300" s="247"/>
      <c r="J300" s="248"/>
      <c r="K300" s="140"/>
    </row>
    <row r="301" spans="1:11" ht="15" customHeight="1">
      <c r="A301" s="227"/>
      <c r="B301" s="209" t="s">
        <v>29</v>
      </c>
      <c r="C301" s="228"/>
      <c r="D301" s="251">
        <v>2</v>
      </c>
      <c r="E301" s="228">
        <v>2</v>
      </c>
      <c r="F301" s="248"/>
      <c r="G301" s="247"/>
      <c r="H301" s="248"/>
      <c r="I301" s="247"/>
      <c r="J301" s="248"/>
      <c r="K301" s="140"/>
    </row>
    <row r="302" spans="1:11" ht="15" customHeight="1">
      <c r="A302" s="227"/>
      <c r="B302" s="249" t="s">
        <v>217</v>
      </c>
      <c r="C302" s="228"/>
      <c r="D302" s="251">
        <v>0.4</v>
      </c>
      <c r="E302" s="228">
        <v>0.4</v>
      </c>
      <c r="F302" s="248"/>
      <c r="G302" s="247"/>
      <c r="H302" s="248"/>
      <c r="I302" s="247"/>
      <c r="J302" s="248"/>
      <c r="K302" s="140"/>
    </row>
    <row r="303" spans="1:11" ht="15" customHeight="1">
      <c r="A303" s="227"/>
      <c r="B303" s="209" t="s">
        <v>31</v>
      </c>
      <c r="C303" s="228"/>
      <c r="D303" s="248">
        <v>3</v>
      </c>
      <c r="E303" s="247">
        <v>3</v>
      </c>
      <c r="F303" s="248"/>
      <c r="G303" s="247"/>
      <c r="H303" s="248"/>
      <c r="I303" s="247"/>
      <c r="J303" s="248"/>
      <c r="K303" s="140"/>
    </row>
    <row r="304" spans="1:11" ht="23.25" customHeight="1">
      <c r="A304" s="227" t="s">
        <v>398</v>
      </c>
      <c r="C304" s="228" t="s">
        <v>251</v>
      </c>
      <c r="D304" s="220"/>
      <c r="E304" s="233"/>
      <c r="F304" s="248">
        <v>2.8522522522522524</v>
      </c>
      <c r="G304" s="247">
        <v>2.4126126126126128</v>
      </c>
      <c r="H304" s="248">
        <v>10.35</v>
      </c>
      <c r="I304" s="247">
        <v>74.58</v>
      </c>
      <c r="J304" s="248">
        <v>1.17</v>
      </c>
      <c r="K304" s="140" t="s">
        <v>326</v>
      </c>
    </row>
    <row r="305" spans="1:11" ht="15" customHeight="1">
      <c r="A305" s="227"/>
      <c r="B305" s="209" t="s">
        <v>34</v>
      </c>
      <c r="C305" s="228"/>
      <c r="D305" s="248">
        <v>2.5</v>
      </c>
      <c r="E305" s="247">
        <v>2.5</v>
      </c>
      <c r="F305" s="248"/>
      <c r="G305" s="247"/>
      <c r="H305" s="248"/>
      <c r="I305" s="247"/>
      <c r="J305" s="248"/>
      <c r="K305" s="140"/>
    </row>
    <row r="306" spans="1:11" ht="15" customHeight="1">
      <c r="A306" s="227"/>
      <c r="B306" s="209" t="s">
        <v>29</v>
      </c>
      <c r="C306" s="228"/>
      <c r="D306" s="248">
        <v>6</v>
      </c>
      <c r="E306" s="247">
        <v>6</v>
      </c>
      <c r="F306" s="248"/>
      <c r="G306" s="247"/>
      <c r="H306" s="248"/>
      <c r="I306" s="247"/>
      <c r="J306" s="248"/>
      <c r="K306" s="140"/>
    </row>
    <row r="307" spans="1:11" ht="15" customHeight="1">
      <c r="A307" s="229"/>
      <c r="B307" s="209" t="s">
        <v>27</v>
      </c>
      <c r="C307" s="228"/>
      <c r="D307" s="248">
        <v>90</v>
      </c>
      <c r="E307" s="247">
        <v>90</v>
      </c>
      <c r="F307" s="248"/>
      <c r="G307" s="247"/>
      <c r="H307" s="248"/>
      <c r="I307" s="247"/>
      <c r="J307" s="248"/>
      <c r="K307" s="140"/>
    </row>
    <row r="308" spans="1:11" ht="15" customHeight="1">
      <c r="A308" s="229"/>
      <c r="B308" s="209" t="s">
        <v>28</v>
      </c>
      <c r="C308" s="228"/>
      <c r="D308" s="248">
        <v>108</v>
      </c>
      <c r="E308" s="247">
        <v>108</v>
      </c>
      <c r="F308" s="248"/>
      <c r="G308" s="247"/>
      <c r="H308" s="248"/>
      <c r="I308" s="247"/>
      <c r="J308" s="248"/>
      <c r="K308" s="140"/>
    </row>
    <row r="309" spans="1:11" ht="23.25" customHeight="1">
      <c r="A309" s="227" t="s">
        <v>173</v>
      </c>
      <c r="C309" s="250" t="s">
        <v>127</v>
      </c>
      <c r="D309" s="227"/>
      <c r="E309" s="140"/>
      <c r="F309" s="246">
        <v>2.5299999999999998</v>
      </c>
      <c r="G309" s="247">
        <v>5.69</v>
      </c>
      <c r="H309" s="248">
        <v>12.920000000000002</v>
      </c>
      <c r="I309" s="246">
        <v>115.67</v>
      </c>
      <c r="J309" s="246">
        <v>7.0000000000000007E-2</v>
      </c>
      <c r="K309" s="290" t="s">
        <v>199</v>
      </c>
    </row>
    <row r="310" spans="1:11" ht="15" customHeight="1">
      <c r="A310" s="227"/>
      <c r="B310" s="209" t="s">
        <v>38</v>
      </c>
      <c r="C310" s="228"/>
      <c r="D310" s="229">
        <v>25</v>
      </c>
      <c r="E310" s="228">
        <v>25</v>
      </c>
      <c r="F310" s="246"/>
      <c r="G310" s="247"/>
      <c r="H310" s="247"/>
      <c r="I310" s="246"/>
      <c r="J310" s="246"/>
      <c r="K310" s="140"/>
    </row>
    <row r="311" spans="1:11" ht="15" customHeight="1">
      <c r="A311" s="227"/>
      <c r="B311" s="209" t="s">
        <v>70</v>
      </c>
      <c r="C311" s="228"/>
      <c r="D311" s="229">
        <v>5.0999999999999996</v>
      </c>
      <c r="E311" s="228">
        <v>5</v>
      </c>
      <c r="F311" s="246"/>
      <c r="G311" s="247"/>
      <c r="H311" s="247"/>
      <c r="I311" s="246"/>
      <c r="J311" s="246"/>
      <c r="K311" s="140"/>
    </row>
    <row r="312" spans="1:11" ht="15" customHeight="1" thickBot="1">
      <c r="A312" s="227"/>
      <c r="B312" s="209" t="s">
        <v>31</v>
      </c>
      <c r="C312" s="228"/>
      <c r="D312" s="229">
        <v>5</v>
      </c>
      <c r="E312" s="228">
        <v>5</v>
      </c>
      <c r="F312" s="246" t="s">
        <v>3</v>
      </c>
      <c r="G312" s="247"/>
      <c r="H312" s="247"/>
      <c r="I312" s="246"/>
      <c r="J312" s="246"/>
      <c r="K312" s="291"/>
    </row>
    <row r="313" spans="1:11" ht="15.75" customHeight="1" thickBot="1">
      <c r="A313" s="252" t="s">
        <v>39</v>
      </c>
      <c r="B313" s="253"/>
      <c r="C313" s="254">
        <v>364</v>
      </c>
      <c r="D313" s="270"/>
      <c r="E313" s="236"/>
      <c r="F313" s="330">
        <f>F309+F304+F298</f>
        <v>11.172252252252253</v>
      </c>
      <c r="G313" s="330">
        <f>G309+G304+G298</f>
        <v>14.382612612612615</v>
      </c>
      <c r="H313" s="330">
        <f>H309+H304+H298</f>
        <v>49.56</v>
      </c>
      <c r="I313" s="330">
        <f>I309+I304+I298</f>
        <v>375.90999999999997</v>
      </c>
      <c r="J313" s="330">
        <f>J309+J304+J298</f>
        <v>1.9100000000000001</v>
      </c>
      <c r="K313" s="257"/>
    </row>
    <row r="314" spans="1:11" ht="15" customHeight="1">
      <c r="A314" s="227"/>
      <c r="B314" s="218" t="s">
        <v>40</v>
      </c>
      <c r="C314" s="250"/>
      <c r="D314" s="251"/>
      <c r="E314" s="228"/>
      <c r="F314" s="248"/>
      <c r="G314" s="247"/>
      <c r="H314" s="248"/>
      <c r="I314" s="247"/>
      <c r="J314" s="248"/>
      <c r="K314" s="140"/>
    </row>
    <row r="315" spans="1:11" ht="24.75" customHeight="1" thickBot="1">
      <c r="A315" s="227" t="s">
        <v>351</v>
      </c>
      <c r="C315" s="228">
        <v>200</v>
      </c>
      <c r="D315" s="251">
        <v>200</v>
      </c>
      <c r="E315" s="230">
        <v>200</v>
      </c>
      <c r="F315" s="248">
        <v>1</v>
      </c>
      <c r="G315" s="247"/>
      <c r="H315" s="248">
        <v>20.2</v>
      </c>
      <c r="I315" s="247">
        <v>84.44</v>
      </c>
      <c r="J315" s="248">
        <v>4</v>
      </c>
      <c r="K315" s="247" t="s">
        <v>260</v>
      </c>
    </row>
    <row r="316" spans="1:11" ht="15.75" customHeight="1" thickBot="1">
      <c r="A316" s="252" t="s">
        <v>39</v>
      </c>
      <c r="B316" s="253"/>
      <c r="C316" s="254">
        <v>200</v>
      </c>
      <c r="D316" s="270"/>
      <c r="E316" s="257"/>
      <c r="F316" s="256">
        <f>F315</f>
        <v>1</v>
      </c>
      <c r="G316" s="256">
        <f>G315</f>
        <v>0</v>
      </c>
      <c r="H316" s="256">
        <f>H315</f>
        <v>20.2</v>
      </c>
      <c r="I316" s="256">
        <f>I315</f>
        <v>84.44</v>
      </c>
      <c r="J316" s="256">
        <f>J315</f>
        <v>4</v>
      </c>
      <c r="K316" s="257"/>
    </row>
    <row r="317" spans="1:11" ht="15.75" customHeight="1">
      <c r="A317" s="331"/>
      <c r="B317" s="240" t="s">
        <v>41</v>
      </c>
      <c r="C317" s="223"/>
      <c r="D317" s="316"/>
      <c r="E317" s="241"/>
      <c r="F317" s="332"/>
      <c r="G317" s="333"/>
      <c r="H317" s="332"/>
      <c r="I317" s="333"/>
      <c r="J317" s="332"/>
      <c r="K317" s="241"/>
    </row>
    <row r="318" spans="1:11" s="640" customFormat="1" ht="36.75" customHeight="1">
      <c r="A318" s="649" t="s">
        <v>480</v>
      </c>
      <c r="B318" s="650"/>
      <c r="C318" s="651">
        <v>30</v>
      </c>
      <c r="D318" s="652"/>
      <c r="E318" s="653"/>
      <c r="F318" s="654">
        <v>0.51</v>
      </c>
      <c r="G318" s="652">
        <v>1.5</v>
      </c>
      <c r="H318" s="654">
        <v>2.54</v>
      </c>
      <c r="I318" s="652">
        <v>25.71</v>
      </c>
      <c r="J318" s="654">
        <v>1.04</v>
      </c>
      <c r="K318" s="655" t="s">
        <v>481</v>
      </c>
    </row>
    <row r="319" spans="1:11" s="640" customFormat="1" ht="15" customHeight="1">
      <c r="A319" s="650"/>
      <c r="B319" s="650" t="s">
        <v>482</v>
      </c>
      <c r="C319" s="651"/>
      <c r="D319" s="652">
        <v>34.32</v>
      </c>
      <c r="E319" s="653">
        <v>24</v>
      </c>
      <c r="F319" s="654"/>
      <c r="G319" s="652"/>
      <c r="H319" s="654"/>
      <c r="I319" s="652"/>
      <c r="J319" s="654"/>
      <c r="K319" s="654"/>
    </row>
    <row r="320" spans="1:11" s="640" customFormat="1" ht="15" customHeight="1">
      <c r="A320" s="650"/>
      <c r="B320" s="650" t="s">
        <v>106</v>
      </c>
      <c r="C320" s="651"/>
      <c r="D320" s="652">
        <v>3.6</v>
      </c>
      <c r="E320" s="653">
        <v>3</v>
      </c>
      <c r="F320" s="654"/>
      <c r="G320" s="652"/>
      <c r="H320" s="654"/>
      <c r="I320" s="652"/>
      <c r="J320" s="654"/>
      <c r="K320" s="654"/>
    </row>
    <row r="321" spans="1:11" s="640" customFormat="1" ht="15" customHeight="1">
      <c r="A321" s="650"/>
      <c r="B321" s="650" t="s">
        <v>392</v>
      </c>
      <c r="C321" s="651"/>
      <c r="D321" s="652">
        <v>1.5</v>
      </c>
      <c r="E321" s="653">
        <v>1.5</v>
      </c>
      <c r="F321" s="654"/>
      <c r="G321" s="652"/>
      <c r="H321" s="654"/>
      <c r="I321" s="652"/>
      <c r="J321" s="654"/>
      <c r="K321" s="654"/>
    </row>
    <row r="322" spans="1:11" s="640" customFormat="1" ht="15" customHeight="1">
      <c r="A322" s="650"/>
      <c r="B322" s="650" t="s">
        <v>130</v>
      </c>
      <c r="C322" s="651"/>
      <c r="D322" s="652">
        <v>1.5</v>
      </c>
      <c r="E322" s="653">
        <v>1.5</v>
      </c>
      <c r="F322" s="654"/>
      <c r="G322" s="652"/>
      <c r="H322" s="654"/>
      <c r="I322" s="652"/>
      <c r="J322" s="654"/>
      <c r="K322" s="654"/>
    </row>
    <row r="323" spans="1:11" ht="42.75" customHeight="1">
      <c r="A323" s="308" t="s">
        <v>369</v>
      </c>
      <c r="C323" s="250" t="s">
        <v>92</v>
      </c>
      <c r="D323" s="302"/>
      <c r="E323" s="305"/>
      <c r="F323" s="300">
        <v>3.294</v>
      </c>
      <c r="G323" s="301">
        <v>3.1619999999999995</v>
      </c>
      <c r="H323" s="300">
        <v>9.9209999999999994</v>
      </c>
      <c r="I323" s="301">
        <v>88.95</v>
      </c>
      <c r="J323" s="300">
        <v>3.5</v>
      </c>
      <c r="K323" s="140" t="s">
        <v>168</v>
      </c>
    </row>
    <row r="324" spans="1:11" ht="15" customHeight="1">
      <c r="A324" s="227"/>
      <c r="B324" s="209" t="s">
        <v>46</v>
      </c>
      <c r="C324" s="250"/>
      <c r="D324" s="251">
        <v>40.049999999999997</v>
      </c>
      <c r="E324" s="228">
        <v>30</v>
      </c>
      <c r="F324" s="248"/>
      <c r="G324" s="247"/>
      <c r="H324" s="248"/>
      <c r="I324" s="247"/>
      <c r="K324" s="140"/>
    </row>
    <row r="325" spans="1:11" ht="15" customHeight="1">
      <c r="A325" s="227"/>
      <c r="B325" s="209" t="s">
        <v>169</v>
      </c>
      <c r="C325" s="250"/>
      <c r="D325" s="251">
        <v>12.15</v>
      </c>
      <c r="E325" s="228">
        <v>12</v>
      </c>
      <c r="F325" s="248"/>
      <c r="G325" s="247"/>
      <c r="H325" s="248"/>
      <c r="I325" s="247"/>
      <c r="K325" s="140"/>
    </row>
    <row r="326" spans="1:11" ht="15" customHeight="1">
      <c r="A326" s="227"/>
      <c r="B326" s="209" t="s">
        <v>376</v>
      </c>
      <c r="C326" s="250"/>
      <c r="D326" s="251">
        <v>7.2</v>
      </c>
      <c r="E326" s="228">
        <v>6</v>
      </c>
      <c r="F326" s="248"/>
      <c r="G326" s="247"/>
      <c r="H326" s="248"/>
      <c r="I326" s="247"/>
      <c r="K326" s="140"/>
    </row>
    <row r="327" spans="1:11" ht="15" customHeight="1">
      <c r="A327" s="227"/>
      <c r="B327" s="209" t="s">
        <v>47</v>
      </c>
      <c r="C327" s="250"/>
      <c r="D327" s="251">
        <v>9.6</v>
      </c>
      <c r="E327" s="228">
        <v>7.5</v>
      </c>
      <c r="F327" s="248"/>
      <c r="G327" s="247"/>
      <c r="H327" s="248"/>
      <c r="I327" s="247"/>
      <c r="K327" s="140"/>
    </row>
    <row r="328" spans="1:11" ht="15" customHeight="1">
      <c r="A328" s="227"/>
      <c r="B328" s="209" t="s">
        <v>377</v>
      </c>
      <c r="C328" s="250"/>
      <c r="D328" s="251">
        <v>0.5</v>
      </c>
      <c r="E328" s="228">
        <v>0.5</v>
      </c>
      <c r="F328" s="248"/>
      <c r="G328" s="247"/>
      <c r="H328" s="248"/>
      <c r="I328" s="247"/>
      <c r="K328" s="140"/>
    </row>
    <row r="329" spans="1:11" ht="15" customHeight="1">
      <c r="A329" s="227"/>
      <c r="B329" s="249" t="s">
        <v>48</v>
      </c>
      <c r="C329" s="250"/>
      <c r="D329" s="251">
        <v>3</v>
      </c>
      <c r="E329" s="228">
        <v>3</v>
      </c>
      <c r="F329" s="248"/>
      <c r="G329" s="247"/>
      <c r="H329" s="248"/>
      <c r="I329" s="247"/>
      <c r="K329" s="140"/>
    </row>
    <row r="330" spans="1:11" ht="15" customHeight="1">
      <c r="A330" s="227"/>
      <c r="B330" s="209" t="s">
        <v>145</v>
      </c>
      <c r="C330" s="250"/>
      <c r="D330" s="251">
        <v>105</v>
      </c>
      <c r="E330" s="228">
        <v>105</v>
      </c>
      <c r="F330" s="248"/>
      <c r="G330" s="247"/>
      <c r="H330" s="248"/>
      <c r="I330" s="247"/>
      <c r="K330" s="140"/>
    </row>
    <row r="331" spans="1:11" ht="27" customHeight="1">
      <c r="A331" s="212" t="s">
        <v>380</v>
      </c>
      <c r="B331" s="212"/>
      <c r="C331" s="276">
        <v>60</v>
      </c>
      <c r="D331" s="212"/>
      <c r="E331" s="473"/>
      <c r="F331" s="275">
        <v>8.43</v>
      </c>
      <c r="G331" s="276">
        <v>7.55</v>
      </c>
      <c r="H331" s="275">
        <v>5.28</v>
      </c>
      <c r="I331" s="276">
        <v>123</v>
      </c>
      <c r="J331" s="275">
        <v>0.24</v>
      </c>
      <c r="K331" s="140" t="s">
        <v>381</v>
      </c>
    </row>
    <row r="332" spans="1:11" ht="15" customHeight="1">
      <c r="A332" s="212"/>
      <c r="B332" s="209" t="s">
        <v>378</v>
      </c>
      <c r="C332" s="228"/>
      <c r="D332" s="248">
        <v>67.599999999999994</v>
      </c>
      <c r="E332" s="247">
        <v>44</v>
      </c>
      <c r="F332" s="212"/>
      <c r="G332" s="473"/>
      <c r="H332" s="212"/>
      <c r="I332" s="473"/>
      <c r="J332" s="212"/>
      <c r="K332" s="473"/>
    </row>
    <row r="333" spans="1:11" ht="15" customHeight="1">
      <c r="A333" s="212"/>
      <c r="B333" s="212" t="s">
        <v>174</v>
      </c>
      <c r="C333" s="473"/>
      <c r="D333" s="277">
        <v>11</v>
      </c>
      <c r="E333" s="278">
        <v>11</v>
      </c>
      <c r="F333" s="212"/>
      <c r="G333" s="473"/>
      <c r="H333" s="212"/>
      <c r="I333" s="473"/>
      <c r="J333" s="212"/>
      <c r="K333" s="473"/>
    </row>
    <row r="334" spans="1:11" ht="15" customHeight="1">
      <c r="A334" s="212"/>
      <c r="B334" s="212" t="s">
        <v>217</v>
      </c>
      <c r="C334" s="473"/>
      <c r="D334" s="277">
        <v>0.4</v>
      </c>
      <c r="E334" s="278">
        <v>0.4</v>
      </c>
      <c r="F334" s="212"/>
      <c r="G334" s="473"/>
      <c r="H334" s="212"/>
      <c r="I334" s="473"/>
      <c r="J334" s="212"/>
      <c r="K334" s="473"/>
    </row>
    <row r="335" spans="1:11" ht="15" customHeight="1">
      <c r="A335" s="212"/>
      <c r="B335" s="212" t="s">
        <v>28</v>
      </c>
      <c r="C335" s="473"/>
      <c r="D335" s="277">
        <v>14</v>
      </c>
      <c r="E335" s="278">
        <v>14</v>
      </c>
      <c r="F335" s="212"/>
      <c r="G335" s="473"/>
      <c r="H335" s="212"/>
      <c r="I335" s="473"/>
      <c r="J335" s="212"/>
      <c r="K335" s="473"/>
    </row>
    <row r="336" spans="1:11" ht="29.25" customHeight="1">
      <c r="A336" s="212"/>
      <c r="B336" s="209" t="s">
        <v>379</v>
      </c>
      <c r="C336" s="473"/>
      <c r="D336" s="277"/>
      <c r="E336" s="278">
        <v>69</v>
      </c>
      <c r="F336" s="212"/>
      <c r="G336" s="473"/>
      <c r="H336" s="212"/>
      <c r="I336" s="473"/>
      <c r="J336" s="212"/>
      <c r="K336" s="473"/>
    </row>
    <row r="337" spans="1:11" ht="24.75" customHeight="1">
      <c r="A337" s="373" t="s">
        <v>432</v>
      </c>
      <c r="B337" s="374"/>
      <c r="C337" s="375">
        <v>120</v>
      </c>
      <c r="D337" s="376"/>
      <c r="E337" s="194"/>
      <c r="F337" s="376">
        <v>2.61</v>
      </c>
      <c r="G337" s="194">
        <v>10.07</v>
      </c>
      <c r="H337" s="376">
        <v>18.12</v>
      </c>
      <c r="I337" s="194">
        <v>172.8</v>
      </c>
      <c r="J337" s="376">
        <v>30.85</v>
      </c>
      <c r="K337" s="195" t="s">
        <v>433</v>
      </c>
    </row>
    <row r="338" spans="1:11" ht="16.5" customHeight="1">
      <c r="A338" s="373"/>
      <c r="B338" s="374" t="s">
        <v>46</v>
      </c>
      <c r="C338" s="375"/>
      <c r="D338" s="376">
        <v>146.30000000000001</v>
      </c>
      <c r="E338" s="194">
        <v>110</v>
      </c>
      <c r="F338" s="376"/>
      <c r="G338" s="194"/>
      <c r="H338" s="376"/>
      <c r="I338" s="194"/>
      <c r="J338" s="376"/>
      <c r="K338" s="195"/>
    </row>
    <row r="339" spans="1:11" ht="16.5" customHeight="1">
      <c r="A339" s="373"/>
      <c r="B339" s="374" t="s">
        <v>130</v>
      </c>
      <c r="C339" s="375"/>
      <c r="D339" s="376">
        <v>4.5</v>
      </c>
      <c r="E339" s="194">
        <v>4.5</v>
      </c>
      <c r="F339" s="376"/>
      <c r="G339" s="194"/>
      <c r="H339" s="376"/>
      <c r="I339" s="194"/>
      <c r="J339" s="376"/>
      <c r="K339" s="195"/>
    </row>
    <row r="340" spans="1:11" ht="16.5" customHeight="1">
      <c r="A340" s="373"/>
      <c r="B340" s="374" t="s">
        <v>42</v>
      </c>
      <c r="C340" s="375"/>
      <c r="D340" s="376">
        <v>7.2</v>
      </c>
      <c r="E340" s="194">
        <v>6</v>
      </c>
      <c r="F340" s="376"/>
      <c r="G340" s="194"/>
      <c r="H340" s="376"/>
      <c r="I340" s="194"/>
      <c r="J340" s="376"/>
      <c r="K340" s="195"/>
    </row>
    <row r="341" spans="1:11" ht="16.5" customHeight="1">
      <c r="A341" s="373"/>
      <c r="B341" s="374" t="s">
        <v>47</v>
      </c>
      <c r="C341" s="375"/>
      <c r="D341" s="376">
        <v>10.63</v>
      </c>
      <c r="E341" s="194">
        <v>8.5</v>
      </c>
      <c r="F341" s="376"/>
      <c r="G341" s="194"/>
      <c r="H341" s="376"/>
      <c r="I341" s="194"/>
      <c r="J341" s="376"/>
      <c r="K341" s="195"/>
    </row>
    <row r="342" spans="1:11" ht="16.5" customHeight="1">
      <c r="A342" s="373"/>
      <c r="B342" s="537" t="s">
        <v>190</v>
      </c>
      <c r="C342" s="375"/>
      <c r="D342" s="376">
        <v>0.34</v>
      </c>
      <c r="E342" s="194">
        <v>0.34</v>
      </c>
      <c r="F342" s="376"/>
      <c r="G342" s="194"/>
      <c r="H342" s="376"/>
      <c r="I342" s="194"/>
      <c r="J342" s="376"/>
      <c r="K342" s="195"/>
    </row>
    <row r="343" spans="1:11" ht="16.5" customHeight="1">
      <c r="A343" s="373"/>
      <c r="B343" s="579" t="s">
        <v>434</v>
      </c>
      <c r="C343" s="375"/>
      <c r="D343" s="539"/>
      <c r="E343" s="580">
        <v>20</v>
      </c>
      <c r="F343" s="376"/>
      <c r="G343" s="377"/>
      <c r="H343" s="376"/>
      <c r="I343" s="194"/>
      <c r="J343" s="539"/>
      <c r="K343" s="195"/>
    </row>
    <row r="344" spans="1:11" ht="16.5" customHeight="1">
      <c r="A344" s="581"/>
      <c r="B344" s="374" t="s">
        <v>86</v>
      </c>
      <c r="C344" s="582"/>
      <c r="D344" s="376">
        <v>5</v>
      </c>
      <c r="E344" s="194">
        <v>5</v>
      </c>
      <c r="F344" s="538"/>
      <c r="G344" s="377"/>
      <c r="H344" s="376"/>
      <c r="I344" s="194"/>
      <c r="J344" s="539"/>
      <c r="K344" s="583"/>
    </row>
    <row r="345" spans="1:11" ht="16.5" customHeight="1">
      <c r="A345" s="581"/>
      <c r="B345" s="374" t="s">
        <v>52</v>
      </c>
      <c r="C345" s="582"/>
      <c r="D345" s="376">
        <v>1.5</v>
      </c>
      <c r="E345" s="194">
        <v>1.5</v>
      </c>
      <c r="F345" s="539"/>
      <c r="G345" s="580"/>
      <c r="H345" s="539"/>
      <c r="I345" s="580"/>
      <c r="J345" s="539"/>
      <c r="K345" s="583"/>
    </row>
    <row r="346" spans="1:11" ht="16.5" customHeight="1">
      <c r="A346" s="581"/>
      <c r="B346" s="537" t="s">
        <v>66</v>
      </c>
      <c r="C346" s="582"/>
      <c r="D346" s="376">
        <v>15</v>
      </c>
      <c r="E346" s="194">
        <v>15</v>
      </c>
      <c r="F346" s="539"/>
      <c r="G346" s="584"/>
      <c r="H346" s="539"/>
      <c r="I346" s="580"/>
      <c r="J346" s="539"/>
      <c r="K346" s="583"/>
    </row>
    <row r="347" spans="1:11" ht="16.5" customHeight="1">
      <c r="A347" s="581"/>
      <c r="B347" s="374" t="s">
        <v>190</v>
      </c>
      <c r="C347" s="582"/>
      <c r="D347" s="376">
        <v>0.16</v>
      </c>
      <c r="E347" s="194">
        <v>0.16</v>
      </c>
      <c r="F347" s="539"/>
      <c r="G347" s="584"/>
      <c r="H347" s="539"/>
      <c r="I347" s="580"/>
      <c r="J347" s="539"/>
      <c r="K347" s="583"/>
    </row>
    <row r="348" spans="1:11" ht="26.25" customHeight="1">
      <c r="A348" s="266" t="s">
        <v>263</v>
      </c>
      <c r="C348" s="229">
        <v>150</v>
      </c>
      <c r="D348" s="247"/>
      <c r="E348" s="248"/>
      <c r="F348" s="246">
        <v>0.5</v>
      </c>
      <c r="G348" s="246">
        <v>7.0000000000000007E-2</v>
      </c>
      <c r="H348" s="247">
        <v>14</v>
      </c>
      <c r="I348" s="427">
        <v>60</v>
      </c>
      <c r="J348" s="228">
        <v>0.54</v>
      </c>
      <c r="K348" s="140" t="s">
        <v>264</v>
      </c>
    </row>
    <row r="349" spans="1:11" ht="15" customHeight="1">
      <c r="A349" s="267"/>
      <c r="B349" s="209" t="s">
        <v>265</v>
      </c>
      <c r="C349" s="229"/>
      <c r="D349" s="247">
        <v>12.75</v>
      </c>
      <c r="E349" s="248">
        <v>12.5</v>
      </c>
      <c r="F349" s="229"/>
      <c r="G349" s="229"/>
      <c r="H349" s="228"/>
      <c r="I349" s="229"/>
      <c r="J349" s="228"/>
      <c r="K349" s="140"/>
    </row>
    <row r="350" spans="1:11" ht="24" customHeight="1">
      <c r="A350" s="267"/>
      <c r="B350" s="212" t="s">
        <v>29</v>
      </c>
      <c r="C350" s="229"/>
      <c r="D350" s="247">
        <v>5</v>
      </c>
      <c r="E350" s="248">
        <v>5</v>
      </c>
      <c r="F350" s="229"/>
      <c r="G350" s="229"/>
      <c r="H350" s="228"/>
      <c r="I350" s="427"/>
      <c r="J350" s="228"/>
      <c r="K350" s="140"/>
    </row>
    <row r="351" spans="1:11" ht="15" customHeight="1">
      <c r="A351" s="267"/>
      <c r="B351" s="209" t="s">
        <v>66</v>
      </c>
      <c r="C351" s="229"/>
      <c r="D351" s="247">
        <v>152</v>
      </c>
      <c r="E351" s="248">
        <v>152</v>
      </c>
      <c r="F351" s="229"/>
      <c r="G351" s="229"/>
      <c r="H351" s="228"/>
      <c r="I351" s="427"/>
      <c r="J351" s="228"/>
      <c r="K351" s="140"/>
    </row>
    <row r="352" spans="1:11" ht="29.25" customHeight="1" thickBot="1">
      <c r="A352" s="227" t="s">
        <v>209</v>
      </c>
      <c r="C352" s="228">
        <v>35</v>
      </c>
      <c r="D352" s="251">
        <v>35</v>
      </c>
      <c r="E352" s="228">
        <v>35</v>
      </c>
      <c r="F352" s="232">
        <v>2.3076923076923075</v>
      </c>
      <c r="G352" s="306">
        <v>0.41958041958041958</v>
      </c>
      <c r="H352" s="232">
        <v>13.846153846153847</v>
      </c>
      <c r="I352" s="306">
        <v>69.230769230769241</v>
      </c>
      <c r="J352" s="334"/>
      <c r="K352" s="291" t="s">
        <v>177</v>
      </c>
    </row>
    <row r="353" spans="1:11" ht="15.75" customHeight="1" thickBot="1">
      <c r="A353" s="252" t="s">
        <v>39</v>
      </c>
      <c r="B353" s="253"/>
      <c r="C353" s="656">
        <f>C352+C348+C337+C331+C323+C318</f>
        <v>545</v>
      </c>
      <c r="D353" s="270"/>
      <c r="E353" s="236"/>
      <c r="F353" s="256">
        <f>F352+F348+F337+F331+F323+F318</f>
        <v>17.651692307692308</v>
      </c>
      <c r="G353" s="256">
        <f t="shared" ref="G353:J353" si="11">G352+G348+G337+G331+G323+G318</f>
        <v>22.77158041958042</v>
      </c>
      <c r="H353" s="256">
        <f t="shared" si="11"/>
        <v>63.707153846153844</v>
      </c>
      <c r="I353" s="256">
        <f t="shared" si="11"/>
        <v>539.69076923076932</v>
      </c>
      <c r="J353" s="256">
        <f t="shared" si="11"/>
        <v>36.169999999999995</v>
      </c>
      <c r="K353" s="257"/>
    </row>
    <row r="354" spans="1:11" ht="24" customHeight="1">
      <c r="B354" s="218" t="s">
        <v>394</v>
      </c>
      <c r="C354" s="228"/>
      <c r="D354" s="251"/>
      <c r="E354" s="228"/>
      <c r="F354" s="248"/>
      <c r="G354" s="225"/>
      <c r="H354" s="248"/>
      <c r="I354" s="225"/>
      <c r="J354" s="248"/>
      <c r="K354" s="140"/>
    </row>
    <row r="355" spans="1:11" ht="31.5" customHeight="1">
      <c r="A355" s="273" t="s">
        <v>211</v>
      </c>
      <c r="B355" s="203"/>
      <c r="C355" s="274" t="s">
        <v>241</v>
      </c>
      <c r="D355" s="275"/>
      <c r="E355" s="276"/>
      <c r="F355" s="295">
        <v>12.08</v>
      </c>
      <c r="G355" s="278">
        <v>21.52</v>
      </c>
      <c r="H355" s="277">
        <v>2.29</v>
      </c>
      <c r="I355" s="278">
        <v>251.03</v>
      </c>
      <c r="J355" s="277">
        <v>0.25</v>
      </c>
      <c r="K355" s="140" t="s">
        <v>212</v>
      </c>
    </row>
    <row r="356" spans="1:11" ht="15.75" customHeight="1">
      <c r="A356" s="273"/>
      <c r="B356" s="209" t="s">
        <v>56</v>
      </c>
      <c r="C356" s="274"/>
      <c r="D356" s="277">
        <v>96</v>
      </c>
      <c r="E356" s="278">
        <v>80</v>
      </c>
      <c r="F356" s="277"/>
      <c r="G356" s="278"/>
      <c r="H356" s="277"/>
      <c r="I356" s="278"/>
      <c r="J356" s="277"/>
      <c r="K356" s="140"/>
    </row>
    <row r="357" spans="1:11" ht="18.75" customHeight="1">
      <c r="A357" s="273"/>
      <c r="B357" s="203" t="s">
        <v>160</v>
      </c>
      <c r="C357" s="274"/>
      <c r="D357" s="277">
        <v>55</v>
      </c>
      <c r="E357" s="278">
        <v>55</v>
      </c>
      <c r="F357" s="277"/>
      <c r="G357" s="278"/>
      <c r="H357" s="277"/>
      <c r="I357" s="278"/>
      <c r="J357" s="277"/>
      <c r="K357" s="140"/>
    </row>
    <row r="358" spans="1:11" ht="17.25" customHeight="1">
      <c r="A358" s="273"/>
      <c r="B358" s="203" t="s">
        <v>194</v>
      </c>
      <c r="C358" s="274"/>
      <c r="D358" s="277"/>
      <c r="E358" s="278">
        <v>135</v>
      </c>
      <c r="F358" s="277"/>
      <c r="G358" s="278"/>
      <c r="H358" s="277"/>
      <c r="I358" s="278"/>
      <c r="J358" s="277"/>
      <c r="K358" s="140"/>
    </row>
    <row r="359" spans="1:11" ht="18" customHeight="1">
      <c r="A359" s="273"/>
      <c r="B359" s="203" t="s">
        <v>57</v>
      </c>
      <c r="C359" s="274"/>
      <c r="D359" s="277">
        <v>2</v>
      </c>
      <c r="E359" s="278">
        <v>2</v>
      </c>
      <c r="F359" s="277"/>
      <c r="G359" s="278"/>
      <c r="H359" s="277"/>
      <c r="I359" s="278"/>
      <c r="J359" s="277"/>
      <c r="K359" s="140"/>
    </row>
    <row r="360" spans="1:11" ht="17.25" customHeight="1">
      <c r="A360" s="273"/>
      <c r="B360" s="203" t="s">
        <v>190</v>
      </c>
      <c r="C360" s="274"/>
      <c r="D360" s="277">
        <v>0.3</v>
      </c>
      <c r="E360" s="278">
        <v>0.3</v>
      </c>
      <c r="F360" s="277"/>
      <c r="G360" s="278"/>
      <c r="H360" s="277"/>
      <c r="I360" s="278"/>
      <c r="J360" s="277"/>
      <c r="K360" s="140"/>
    </row>
    <row r="361" spans="1:11" ht="17.25" customHeight="1">
      <c r="A361" s="273"/>
      <c r="B361" s="203" t="s">
        <v>195</v>
      </c>
      <c r="C361" s="274"/>
      <c r="D361" s="277"/>
      <c r="E361" s="278">
        <v>130</v>
      </c>
      <c r="F361" s="277"/>
      <c r="G361" s="278"/>
      <c r="H361" s="277"/>
      <c r="I361" s="278"/>
      <c r="J361" s="277"/>
      <c r="K361" s="140"/>
    </row>
    <row r="362" spans="1:11" ht="23.25" customHeight="1">
      <c r="A362" s="227" t="s">
        <v>126</v>
      </c>
      <c r="C362" s="228" t="s">
        <v>161</v>
      </c>
      <c r="D362" s="251"/>
      <c r="E362" s="228"/>
      <c r="F362" s="251">
        <v>5.2999999999999999E-2</v>
      </c>
      <c r="G362" s="228">
        <v>1.4999999999999999E-2</v>
      </c>
      <c r="H362" s="251">
        <v>5.0199999999999996</v>
      </c>
      <c r="I362" s="228">
        <v>20.079999999999998</v>
      </c>
      <c r="J362" s="251">
        <v>0.02</v>
      </c>
      <c r="K362" s="140" t="s">
        <v>328</v>
      </c>
    </row>
    <row r="363" spans="1:11" ht="15" customHeight="1">
      <c r="A363" s="227"/>
      <c r="B363" s="209" t="s">
        <v>208</v>
      </c>
      <c r="C363" s="228"/>
      <c r="D363" s="251">
        <v>0.4</v>
      </c>
      <c r="E363" s="228">
        <v>0.4</v>
      </c>
      <c r="F363" s="251"/>
      <c r="G363" s="228"/>
      <c r="H363" s="251"/>
      <c r="I363" s="228"/>
      <c r="J363" s="251"/>
      <c r="K363" s="140"/>
    </row>
    <row r="364" spans="1:11" ht="15" customHeight="1">
      <c r="A364" s="227"/>
      <c r="B364" s="209" t="s">
        <v>29</v>
      </c>
      <c r="C364" s="228"/>
      <c r="D364" s="251">
        <v>5</v>
      </c>
      <c r="E364" s="228">
        <v>5</v>
      </c>
      <c r="F364" s="251"/>
      <c r="G364" s="228"/>
      <c r="H364" s="251"/>
      <c r="I364" s="228"/>
      <c r="J364" s="251"/>
      <c r="K364" s="140"/>
    </row>
    <row r="365" spans="1:11" ht="15" customHeight="1">
      <c r="A365" s="227"/>
      <c r="B365" s="209" t="s">
        <v>28</v>
      </c>
      <c r="C365" s="228"/>
      <c r="D365" s="251">
        <v>150</v>
      </c>
      <c r="E365" s="228">
        <v>150</v>
      </c>
      <c r="F365" s="251"/>
      <c r="G365" s="228"/>
      <c r="H365" s="251"/>
      <c r="I365" s="228"/>
      <c r="J365" s="251"/>
      <c r="K365" s="140"/>
    </row>
    <row r="366" spans="1:11" s="378" customFormat="1" ht="25.5">
      <c r="A366" s="373" t="s">
        <v>191</v>
      </c>
      <c r="B366" s="537" t="s">
        <v>55</v>
      </c>
      <c r="C366" s="375">
        <v>20</v>
      </c>
      <c r="D366" s="538">
        <v>20</v>
      </c>
      <c r="E366" s="194">
        <v>20</v>
      </c>
      <c r="F366" s="194">
        <v>1.5</v>
      </c>
      <c r="G366" s="376">
        <v>1.81</v>
      </c>
      <c r="H366" s="194">
        <v>14.88</v>
      </c>
      <c r="I366" s="376">
        <v>83.4</v>
      </c>
      <c r="J366" s="538"/>
      <c r="K366" s="75" t="s">
        <v>179</v>
      </c>
    </row>
    <row r="367" spans="1:11" ht="24" customHeight="1">
      <c r="A367" s="273" t="s">
        <v>54</v>
      </c>
      <c r="B367" s="212"/>
      <c r="C367" s="276">
        <v>100</v>
      </c>
      <c r="D367" s="275"/>
      <c r="E367" s="276"/>
      <c r="F367" s="277">
        <v>0.9</v>
      </c>
      <c r="G367" s="278">
        <v>0.2</v>
      </c>
      <c r="H367" s="277">
        <v>8.1</v>
      </c>
      <c r="I367" s="278">
        <v>43</v>
      </c>
      <c r="J367" s="277"/>
      <c r="K367" s="140" t="s">
        <v>140</v>
      </c>
    </row>
    <row r="368" spans="1:11" ht="15" customHeight="1">
      <c r="A368" s="273" t="s">
        <v>483</v>
      </c>
      <c r="B368" s="203"/>
      <c r="C368" s="278"/>
      <c r="D368" s="275">
        <v>100</v>
      </c>
      <c r="E368" s="276">
        <v>100</v>
      </c>
      <c r="F368" s="277"/>
      <c r="G368" s="278"/>
      <c r="H368" s="277"/>
      <c r="I368" s="278"/>
      <c r="J368" s="208"/>
      <c r="K368" s="140" t="s">
        <v>141</v>
      </c>
    </row>
    <row r="369" spans="1:11" ht="24.75" customHeight="1" thickBot="1">
      <c r="A369" s="227" t="s">
        <v>174</v>
      </c>
      <c r="C369" s="228">
        <v>25</v>
      </c>
      <c r="D369" s="248">
        <v>25</v>
      </c>
      <c r="E369" s="247">
        <v>25</v>
      </c>
      <c r="F369" s="248">
        <v>1.9</v>
      </c>
      <c r="G369" s="247">
        <v>0.2</v>
      </c>
      <c r="H369" s="248">
        <v>12.3</v>
      </c>
      <c r="I369" s="247">
        <v>58.75</v>
      </c>
      <c r="J369" s="248">
        <v>0</v>
      </c>
      <c r="K369" s="140" t="s">
        <v>178</v>
      </c>
    </row>
    <row r="370" spans="1:11" ht="15.75" customHeight="1" thickBot="1">
      <c r="A370" s="335" t="s">
        <v>39</v>
      </c>
      <c r="B370" s="253"/>
      <c r="C370" s="657">
        <f>C369+C367+C366+155+C355</f>
        <v>430</v>
      </c>
      <c r="D370" s="337"/>
      <c r="E370" s="336"/>
      <c r="F370" s="338">
        <f>F369+F367+F366+F362+F355</f>
        <v>16.433</v>
      </c>
      <c r="G370" s="338">
        <f t="shared" ref="G370:J370" si="12">G369+G367+G366+G362+G355</f>
        <v>23.745000000000001</v>
      </c>
      <c r="H370" s="338">
        <f t="shared" si="12"/>
        <v>42.589999999999996</v>
      </c>
      <c r="I370" s="338">
        <f t="shared" si="12"/>
        <v>456.26</v>
      </c>
      <c r="J370" s="338">
        <f t="shared" si="12"/>
        <v>0.27</v>
      </c>
      <c r="K370" s="339"/>
    </row>
    <row r="371" spans="1:11" ht="15.75" customHeight="1" thickBot="1">
      <c r="A371" s="340" t="s">
        <v>62</v>
      </c>
      <c r="B371" s="219"/>
      <c r="C371" s="341">
        <f>C313+C316+C353+C370</f>
        <v>1539</v>
      </c>
      <c r="D371" s="342"/>
      <c r="E371" s="341"/>
      <c r="F371" s="343">
        <f>F313+F316+F353+F370</f>
        <v>46.256944559944557</v>
      </c>
      <c r="G371" s="256">
        <f>G313+G316+G353+G370</f>
        <v>60.89919303219304</v>
      </c>
      <c r="H371" s="343">
        <f>H313+H316+H353+H370</f>
        <v>176.05715384615385</v>
      </c>
      <c r="I371" s="256">
        <f>I313+I316+I353+I370</f>
        <v>1456.3007692307692</v>
      </c>
      <c r="J371" s="343">
        <f>J313+J316+J353+J370</f>
        <v>42.35</v>
      </c>
      <c r="K371" s="291"/>
    </row>
    <row r="372" spans="1:11" ht="15" customHeight="1">
      <c r="A372" s="218"/>
      <c r="B372" s="218"/>
      <c r="C372" s="288"/>
      <c r="D372" s="344"/>
      <c r="E372" s="251"/>
      <c r="F372" s="315"/>
      <c r="G372" s="315"/>
      <c r="H372" s="315"/>
      <c r="I372" s="315"/>
      <c r="J372" s="315"/>
      <c r="K372" s="222"/>
    </row>
    <row r="373" spans="1:11" ht="15.75" customHeight="1" thickBot="1">
      <c r="A373" s="218" t="s">
        <v>93</v>
      </c>
      <c r="B373" s="218"/>
      <c r="C373" s="219"/>
      <c r="D373" s="218"/>
      <c r="K373" s="219"/>
    </row>
    <row r="374" spans="1:11" ht="23.25" customHeight="1">
      <c r="A374" s="221" t="s">
        <v>5</v>
      </c>
      <c r="B374" s="222"/>
      <c r="C374" s="223" t="s">
        <v>6</v>
      </c>
      <c r="D374" s="223" t="s">
        <v>7</v>
      </c>
      <c r="E374" s="289" t="s">
        <v>7</v>
      </c>
      <c r="F374" s="673" t="s">
        <v>8</v>
      </c>
      <c r="G374" s="674"/>
      <c r="H374" s="675"/>
      <c r="I374" s="225" t="s">
        <v>9</v>
      </c>
      <c r="J374" s="226" t="s">
        <v>10</v>
      </c>
      <c r="K374" s="223" t="s">
        <v>64</v>
      </c>
    </row>
    <row r="375" spans="1:11" ht="15.75" customHeight="1" thickBot="1">
      <c r="A375" s="227" t="s">
        <v>12</v>
      </c>
      <c r="C375" s="228" t="s">
        <v>13</v>
      </c>
      <c r="D375" s="230" t="s">
        <v>14</v>
      </c>
      <c r="E375" s="265" t="s">
        <v>14</v>
      </c>
      <c r="F375" s="231"/>
      <c r="G375" s="232"/>
      <c r="H375" s="232"/>
      <c r="I375" s="233" t="s">
        <v>124</v>
      </c>
      <c r="K375" s="228" t="s">
        <v>65</v>
      </c>
    </row>
    <row r="376" spans="1:11" ht="15.75" customHeight="1" thickBot="1">
      <c r="A376" s="227"/>
      <c r="C376" s="228"/>
      <c r="D376" s="230" t="s">
        <v>16</v>
      </c>
      <c r="E376" s="236" t="s">
        <v>17</v>
      </c>
      <c r="F376" s="225" t="s">
        <v>18</v>
      </c>
      <c r="G376" s="225" t="s">
        <v>19</v>
      </c>
      <c r="H376" s="260" t="s">
        <v>20</v>
      </c>
      <c r="I376" s="225" t="s">
        <v>21</v>
      </c>
      <c r="J376" s="260" t="s">
        <v>22</v>
      </c>
      <c r="K376" s="228"/>
    </row>
    <row r="377" spans="1:11" ht="15" customHeight="1">
      <c r="A377" s="221"/>
      <c r="B377" s="240" t="s">
        <v>23</v>
      </c>
      <c r="C377" s="223"/>
      <c r="D377" s="316"/>
      <c r="E377" s="241"/>
      <c r="F377" s="261"/>
      <c r="G377" s="243"/>
      <c r="H377" s="261"/>
      <c r="I377" s="243"/>
      <c r="J377" s="261"/>
      <c r="K377" s="241"/>
    </row>
    <row r="378" spans="1:11" ht="23.25" customHeight="1">
      <c r="A378" s="227" t="s">
        <v>321</v>
      </c>
      <c r="C378" s="228">
        <v>180</v>
      </c>
      <c r="D378" s="248"/>
      <c r="E378" s="247"/>
      <c r="F378" s="248">
        <v>5.18</v>
      </c>
      <c r="G378" s="247">
        <v>4.6900000000000004</v>
      </c>
      <c r="H378" s="248">
        <v>15.15</v>
      </c>
      <c r="I378" s="247">
        <v>119.16</v>
      </c>
      <c r="J378" s="248">
        <v>0.68</v>
      </c>
      <c r="K378" s="140" t="s">
        <v>322</v>
      </c>
    </row>
    <row r="379" spans="1:11" ht="15" customHeight="1">
      <c r="A379" s="227"/>
      <c r="B379" s="209" t="s">
        <v>320</v>
      </c>
      <c r="C379" s="228"/>
      <c r="D379" s="248">
        <v>14.4</v>
      </c>
      <c r="E379" s="247">
        <v>14.4</v>
      </c>
      <c r="F379" s="248"/>
      <c r="G379" s="247"/>
      <c r="H379" s="248"/>
      <c r="I379" s="247"/>
      <c r="J379" s="248"/>
      <c r="K379" s="140"/>
    </row>
    <row r="380" spans="1:11" ht="15" customHeight="1">
      <c r="A380" s="227"/>
      <c r="B380" s="209" t="s">
        <v>29</v>
      </c>
      <c r="C380" s="228"/>
      <c r="D380" s="248">
        <v>1.4</v>
      </c>
      <c r="E380" s="247">
        <v>1.4</v>
      </c>
      <c r="F380" s="248"/>
      <c r="G380" s="247"/>
      <c r="H380" s="248"/>
      <c r="I380" s="247"/>
      <c r="J380" s="248"/>
      <c r="K380" s="140"/>
    </row>
    <row r="381" spans="1:11" ht="15" customHeight="1">
      <c r="A381" s="227"/>
      <c r="B381" s="209" t="s">
        <v>27</v>
      </c>
      <c r="C381" s="228"/>
      <c r="D381" s="248">
        <v>126</v>
      </c>
      <c r="E381" s="247">
        <v>126</v>
      </c>
      <c r="F381" s="248"/>
      <c r="G381" s="247"/>
      <c r="H381" s="248"/>
      <c r="I381" s="247"/>
      <c r="J381" s="248"/>
      <c r="K381" s="140"/>
    </row>
    <row r="382" spans="1:11" ht="15" customHeight="1">
      <c r="A382" s="227"/>
      <c r="B382" s="209" t="s">
        <v>28</v>
      </c>
      <c r="C382" s="228"/>
      <c r="D382" s="248">
        <v>54</v>
      </c>
      <c r="E382" s="247">
        <v>54</v>
      </c>
      <c r="F382" s="248"/>
      <c r="G382" s="247"/>
      <c r="H382" s="248"/>
      <c r="I382" s="247"/>
      <c r="J382" s="248"/>
      <c r="K382" s="140"/>
    </row>
    <row r="383" spans="1:11" ht="15" customHeight="1">
      <c r="A383" s="227"/>
      <c r="B383" s="209" t="s">
        <v>31</v>
      </c>
      <c r="C383" s="228"/>
      <c r="D383" s="248">
        <v>1.8</v>
      </c>
      <c r="E383" s="247">
        <v>1.8</v>
      </c>
      <c r="F383" s="248"/>
      <c r="G383" s="247"/>
      <c r="H383" s="248"/>
      <c r="I383" s="247"/>
      <c r="J383" s="248"/>
      <c r="K383" s="140"/>
    </row>
    <row r="384" spans="1:11" ht="15" customHeight="1">
      <c r="A384" s="227"/>
      <c r="B384" s="209" t="s">
        <v>30</v>
      </c>
      <c r="C384" s="228"/>
      <c r="D384" s="248">
        <v>0.8</v>
      </c>
      <c r="E384" s="247">
        <v>0.8</v>
      </c>
      <c r="F384" s="248"/>
      <c r="G384" s="247"/>
      <c r="H384" s="248"/>
      <c r="I384" s="247"/>
      <c r="J384" s="248"/>
      <c r="K384" s="140"/>
    </row>
    <row r="385" spans="1:11" ht="23.25" customHeight="1">
      <c r="A385" s="373" t="s">
        <v>67</v>
      </c>
      <c r="B385" s="374"/>
      <c r="C385" s="375" t="s">
        <v>251</v>
      </c>
      <c r="D385" s="476"/>
      <c r="E385" s="477"/>
      <c r="F385" s="376">
        <v>3.6672661870503602</v>
      </c>
      <c r="G385" s="194">
        <v>3.1870503597122304</v>
      </c>
      <c r="H385" s="376">
        <v>15.82</v>
      </c>
      <c r="I385" s="194">
        <v>106.74</v>
      </c>
      <c r="J385" s="376">
        <v>1.43</v>
      </c>
      <c r="K385" s="75" t="s">
        <v>68</v>
      </c>
    </row>
    <row r="386" spans="1:11" ht="15" customHeight="1">
      <c r="A386" s="373"/>
      <c r="B386" s="374" t="s">
        <v>69</v>
      </c>
      <c r="C386" s="375"/>
      <c r="D386" s="376">
        <v>2</v>
      </c>
      <c r="E386" s="194">
        <v>2</v>
      </c>
      <c r="F386" s="376"/>
      <c r="G386" s="194"/>
      <c r="H386" s="376"/>
      <c r="I386" s="194"/>
      <c r="J386" s="376"/>
      <c r="K386" s="75"/>
    </row>
    <row r="387" spans="1:11" ht="15" customHeight="1">
      <c r="A387" s="373"/>
      <c r="B387" s="374" t="s">
        <v>29</v>
      </c>
      <c r="C387" s="375"/>
      <c r="D387" s="376">
        <v>6</v>
      </c>
      <c r="E387" s="194">
        <v>6</v>
      </c>
      <c r="F387" s="376"/>
      <c r="G387" s="194"/>
      <c r="H387" s="376"/>
      <c r="I387" s="194"/>
      <c r="J387" s="376"/>
      <c r="K387" s="75"/>
    </row>
    <row r="388" spans="1:11" ht="15" customHeight="1">
      <c r="A388" s="522"/>
      <c r="B388" s="374" t="s">
        <v>27</v>
      </c>
      <c r="C388" s="375"/>
      <c r="D388" s="376">
        <v>110</v>
      </c>
      <c r="E388" s="194">
        <v>110</v>
      </c>
      <c r="F388" s="376"/>
      <c r="G388" s="194"/>
      <c r="H388" s="376"/>
      <c r="I388" s="194"/>
      <c r="J388" s="376"/>
      <c r="K388" s="75"/>
    </row>
    <row r="389" spans="1:11" ht="15" customHeight="1">
      <c r="A389" s="522"/>
      <c r="B389" s="374" t="s">
        <v>28</v>
      </c>
      <c r="C389" s="375"/>
      <c r="D389" s="376">
        <v>80</v>
      </c>
      <c r="E389" s="194">
        <v>80</v>
      </c>
      <c r="F389" s="376"/>
      <c r="G389" s="194"/>
      <c r="H389" s="376"/>
      <c r="I389" s="194"/>
      <c r="J389" s="376"/>
      <c r="K389" s="75"/>
    </row>
    <row r="390" spans="1:11" ht="23.25" customHeight="1">
      <c r="A390" s="227" t="s">
        <v>35</v>
      </c>
      <c r="C390" s="250" t="s">
        <v>125</v>
      </c>
      <c r="D390" s="227"/>
      <c r="E390" s="140"/>
      <c r="F390" s="246">
        <v>1.915</v>
      </c>
      <c r="G390" s="247">
        <v>4.3549999999999995</v>
      </c>
      <c r="H390" s="248">
        <v>12.92</v>
      </c>
      <c r="I390" s="247">
        <v>98.5</v>
      </c>
      <c r="J390" s="251"/>
      <c r="K390" s="140" t="s">
        <v>333</v>
      </c>
    </row>
    <row r="391" spans="1:11" ht="15" customHeight="1">
      <c r="A391" s="227"/>
      <c r="B391" s="209" t="s">
        <v>38</v>
      </c>
      <c r="C391" s="228"/>
      <c r="D391" s="229">
        <v>25</v>
      </c>
      <c r="E391" s="228">
        <v>25</v>
      </c>
      <c r="F391" s="229"/>
      <c r="G391" s="228"/>
      <c r="H391" s="251"/>
      <c r="I391" s="228"/>
      <c r="J391" s="251"/>
      <c r="K391" s="140"/>
    </row>
    <row r="392" spans="1:11" ht="15" customHeight="1" thickBot="1">
      <c r="A392" s="227"/>
      <c r="B392" s="209" t="s">
        <v>31</v>
      </c>
      <c r="C392" s="228"/>
      <c r="D392" s="229">
        <v>5</v>
      </c>
      <c r="E392" s="228">
        <v>5</v>
      </c>
      <c r="F392" s="229" t="s">
        <v>3</v>
      </c>
      <c r="G392" s="230"/>
      <c r="H392" s="251"/>
      <c r="I392" s="230"/>
      <c r="J392" s="251"/>
      <c r="K392" s="140"/>
    </row>
    <row r="393" spans="1:11" ht="15.75" customHeight="1" thickBot="1">
      <c r="A393" s="252" t="s">
        <v>39</v>
      </c>
      <c r="B393" s="253"/>
      <c r="C393" s="254">
        <v>396</v>
      </c>
      <c r="D393" s="270"/>
      <c r="E393" s="236"/>
      <c r="F393" s="256">
        <f>F390+F385+F378</f>
        <v>10.76226618705036</v>
      </c>
      <c r="G393" s="256">
        <f>G390+G385+G378</f>
        <v>12.232050359712229</v>
      </c>
      <c r="H393" s="256">
        <f>H390+H385+H378</f>
        <v>43.89</v>
      </c>
      <c r="I393" s="256">
        <f>I390+I385+I378</f>
        <v>324.39999999999998</v>
      </c>
      <c r="J393" s="256">
        <f>J390+J385+J378</f>
        <v>2.11</v>
      </c>
      <c r="K393" s="257"/>
    </row>
    <row r="394" spans="1:11" ht="16.5" customHeight="1">
      <c r="A394" s="227"/>
      <c r="B394" s="218" t="s">
        <v>40</v>
      </c>
      <c r="C394" s="250"/>
      <c r="D394" s="251"/>
      <c r="E394" s="223"/>
      <c r="F394" s="248"/>
      <c r="G394" s="225"/>
      <c r="H394" s="248"/>
      <c r="I394" s="225"/>
      <c r="J394" s="248"/>
      <c r="K394" s="140"/>
    </row>
    <row r="395" spans="1:11" ht="15" customHeight="1">
      <c r="A395" s="227" t="s">
        <v>152</v>
      </c>
      <c r="C395" s="228" t="s">
        <v>236</v>
      </c>
      <c r="D395" s="251"/>
      <c r="E395" s="228"/>
      <c r="F395" s="248">
        <v>4.3499999999999996</v>
      </c>
      <c r="G395" s="247">
        <v>3.75</v>
      </c>
      <c r="H395" s="248">
        <v>8</v>
      </c>
      <c r="I395" s="247">
        <v>83</v>
      </c>
      <c r="J395" s="251">
        <v>1.05</v>
      </c>
      <c r="K395" s="428" t="s">
        <v>138</v>
      </c>
    </row>
    <row r="396" spans="1:11" ht="24.75" customHeight="1">
      <c r="A396" s="209" t="s">
        <v>417</v>
      </c>
      <c r="B396" s="209" t="s">
        <v>159</v>
      </c>
      <c r="C396" s="228"/>
      <c r="D396" s="251">
        <v>155</v>
      </c>
      <c r="E396" s="228">
        <v>150</v>
      </c>
      <c r="F396" s="251"/>
      <c r="G396" s="228"/>
      <c r="H396" s="251"/>
      <c r="I396" s="228"/>
      <c r="J396" s="251"/>
      <c r="K396" s="140"/>
    </row>
    <row r="397" spans="1:11" ht="15" customHeight="1">
      <c r="A397" s="227"/>
      <c r="B397" s="209" t="s">
        <v>61</v>
      </c>
      <c r="C397" s="228"/>
      <c r="D397" s="251">
        <v>2</v>
      </c>
      <c r="E397" s="228">
        <v>2</v>
      </c>
      <c r="F397" s="251"/>
      <c r="G397" s="228"/>
      <c r="H397" s="251"/>
      <c r="I397" s="228"/>
      <c r="J397" s="251"/>
      <c r="K397" s="140"/>
    </row>
    <row r="398" spans="1:11" ht="15" customHeight="1" thickBot="1">
      <c r="A398" s="374" t="s">
        <v>191</v>
      </c>
      <c r="B398" s="374" t="s">
        <v>455</v>
      </c>
      <c r="C398" s="375">
        <v>20</v>
      </c>
      <c r="D398" s="376">
        <v>20</v>
      </c>
      <c r="E398" s="194">
        <v>20</v>
      </c>
      <c r="F398" s="376">
        <v>0.75</v>
      </c>
      <c r="G398" s="194">
        <v>6.1</v>
      </c>
      <c r="H398" s="376">
        <v>12.5</v>
      </c>
      <c r="I398" s="194">
        <v>108.5</v>
      </c>
      <c r="J398" s="376"/>
      <c r="K398" s="75" t="s">
        <v>456</v>
      </c>
    </row>
    <row r="399" spans="1:11" ht="15.75" customHeight="1" thickBot="1">
      <c r="A399" s="252" t="s">
        <v>39</v>
      </c>
      <c r="B399" s="253"/>
      <c r="C399" s="254">
        <v>172</v>
      </c>
      <c r="D399" s="270"/>
      <c r="E399" s="257"/>
      <c r="F399" s="321">
        <f>F395+F398</f>
        <v>5.0999999999999996</v>
      </c>
      <c r="G399" s="258">
        <f t="shared" ref="G399:J399" si="13">G395+G398</f>
        <v>9.85</v>
      </c>
      <c r="H399" s="321">
        <f t="shared" si="13"/>
        <v>20.5</v>
      </c>
      <c r="I399" s="258">
        <f t="shared" si="13"/>
        <v>191.5</v>
      </c>
      <c r="J399" s="321">
        <f t="shared" si="13"/>
        <v>1.05</v>
      </c>
      <c r="K399" s="257"/>
    </row>
    <row r="400" spans="1:11" ht="15" customHeight="1">
      <c r="A400" s="221"/>
      <c r="B400" s="240" t="s">
        <v>41</v>
      </c>
      <c r="C400" s="297"/>
      <c r="D400" s="345"/>
      <c r="E400" s="259"/>
      <c r="F400" s="260"/>
      <c r="G400" s="225"/>
      <c r="H400" s="260"/>
      <c r="I400" s="225"/>
      <c r="J400" s="261"/>
      <c r="K400" s="262"/>
    </row>
    <row r="401" spans="1:11" ht="28.5" customHeight="1">
      <c r="A401" s="227" t="s">
        <v>348</v>
      </c>
      <c r="C401" s="228">
        <v>40</v>
      </c>
      <c r="D401" s="248"/>
      <c r="E401" s="247"/>
      <c r="F401" s="248">
        <v>0.56999999999999995</v>
      </c>
      <c r="G401" s="247">
        <v>2.44</v>
      </c>
      <c r="H401" s="248">
        <v>3.34</v>
      </c>
      <c r="I401" s="247">
        <v>37.56</v>
      </c>
      <c r="J401" s="248">
        <v>2.67</v>
      </c>
      <c r="K401" s="247" t="s">
        <v>350</v>
      </c>
    </row>
    <row r="402" spans="1:11" ht="13.5" customHeight="1">
      <c r="A402" s="227"/>
      <c r="B402" s="209" t="s">
        <v>276</v>
      </c>
      <c r="C402" s="228"/>
      <c r="D402" s="248">
        <v>48.64</v>
      </c>
      <c r="E402" s="247">
        <v>38</v>
      </c>
      <c r="F402" s="248"/>
      <c r="G402" s="247"/>
      <c r="H402" s="248"/>
      <c r="I402" s="247"/>
      <c r="J402" s="248"/>
      <c r="K402" s="247"/>
    </row>
    <row r="403" spans="1:11" ht="13.5" customHeight="1">
      <c r="A403" s="227"/>
      <c r="B403" s="209" t="s">
        <v>130</v>
      </c>
      <c r="C403" s="228"/>
      <c r="D403" s="248">
        <v>2.4</v>
      </c>
      <c r="E403" s="247">
        <v>2.4</v>
      </c>
      <c r="F403" s="248"/>
      <c r="G403" s="247"/>
      <c r="H403" s="248"/>
      <c r="I403" s="247"/>
      <c r="J403" s="248"/>
      <c r="K403" s="247"/>
    </row>
    <row r="404" spans="1:11" ht="50.25" customHeight="1">
      <c r="A404" s="227" t="s">
        <v>316</v>
      </c>
      <c r="C404" s="250" t="s">
        <v>307</v>
      </c>
      <c r="D404" s="251"/>
      <c r="E404" s="228"/>
      <c r="F404" s="248">
        <v>3.34</v>
      </c>
      <c r="G404" s="247">
        <v>4.9800000000000004</v>
      </c>
      <c r="H404" s="248">
        <v>7.44</v>
      </c>
      <c r="I404" s="247">
        <v>92.06</v>
      </c>
      <c r="J404" s="248">
        <v>5.0999999999999996</v>
      </c>
      <c r="K404" s="228" t="s">
        <v>255</v>
      </c>
    </row>
    <row r="405" spans="1:11" ht="16.5" customHeight="1">
      <c r="A405" s="227"/>
      <c r="B405" s="209" t="s">
        <v>46</v>
      </c>
      <c r="C405" s="228"/>
      <c r="D405" s="248">
        <v>66.5</v>
      </c>
      <c r="E405" s="247">
        <v>50</v>
      </c>
      <c r="F405" s="248"/>
      <c r="G405" s="247"/>
      <c r="H405" s="248"/>
      <c r="I405" s="247"/>
      <c r="J405" s="248"/>
      <c r="K405" s="140"/>
    </row>
    <row r="406" spans="1:11" ht="16.5" customHeight="1">
      <c r="A406" s="227"/>
      <c r="B406" s="209" t="s">
        <v>97</v>
      </c>
      <c r="C406" s="228"/>
      <c r="D406" s="248">
        <v>6</v>
      </c>
      <c r="E406" s="247">
        <v>6</v>
      </c>
      <c r="F406" s="248"/>
      <c r="G406" s="247"/>
      <c r="H406" s="248"/>
      <c r="I406" s="247"/>
      <c r="J406" s="248"/>
      <c r="K406" s="140"/>
    </row>
    <row r="407" spans="1:11" ht="16.5" customHeight="1">
      <c r="A407" s="227"/>
      <c r="B407" s="209" t="s">
        <v>47</v>
      </c>
      <c r="C407" s="228"/>
      <c r="D407" s="248">
        <v>7.5</v>
      </c>
      <c r="E407" s="247">
        <v>6</v>
      </c>
      <c r="F407" s="248"/>
      <c r="G407" s="247"/>
      <c r="H407" s="248"/>
      <c r="I407" s="247"/>
      <c r="J407" s="248"/>
      <c r="K407" s="140"/>
    </row>
    <row r="408" spans="1:11" ht="16.5" customHeight="1">
      <c r="A408" s="227"/>
      <c r="B408" s="209" t="s">
        <v>42</v>
      </c>
      <c r="C408" s="228"/>
      <c r="D408" s="248">
        <v>3.57</v>
      </c>
      <c r="E408" s="247">
        <v>3</v>
      </c>
      <c r="F408" s="248"/>
      <c r="G408" s="247"/>
      <c r="H408" s="248"/>
      <c r="I408" s="247"/>
      <c r="J408" s="248"/>
      <c r="K408" s="140"/>
    </row>
    <row r="409" spans="1:11" ht="16.5" customHeight="1">
      <c r="A409" s="227"/>
      <c r="B409" s="209" t="s">
        <v>48</v>
      </c>
      <c r="C409" s="228"/>
      <c r="D409" s="248">
        <v>2</v>
      </c>
      <c r="E409" s="247">
        <v>2</v>
      </c>
      <c r="F409" s="248"/>
      <c r="G409" s="247"/>
      <c r="H409" s="248"/>
      <c r="I409" s="247"/>
      <c r="J409" s="248"/>
      <c r="K409" s="140"/>
    </row>
    <row r="410" spans="1:11" ht="16.5" customHeight="1">
      <c r="A410" s="227"/>
      <c r="B410" s="209" t="s">
        <v>107</v>
      </c>
      <c r="C410" s="228"/>
      <c r="D410" s="248">
        <v>18.2</v>
      </c>
      <c r="E410" s="247">
        <v>10</v>
      </c>
      <c r="F410" s="248"/>
      <c r="G410" s="247"/>
      <c r="H410" s="248"/>
      <c r="I410" s="247"/>
      <c r="J410" s="248"/>
      <c r="K410" s="140"/>
    </row>
    <row r="411" spans="1:11" ht="16.5" customHeight="1">
      <c r="A411" s="227"/>
      <c r="B411" s="209" t="s">
        <v>190</v>
      </c>
      <c r="C411" s="228"/>
      <c r="D411" s="248">
        <v>0.5</v>
      </c>
      <c r="E411" s="247">
        <v>0.5</v>
      </c>
      <c r="F411" s="248"/>
      <c r="G411" s="247"/>
      <c r="H411" s="248"/>
      <c r="I411" s="247"/>
      <c r="J411" s="248"/>
      <c r="K411" s="140"/>
    </row>
    <row r="412" spans="1:11" ht="16.5" customHeight="1">
      <c r="A412" s="227"/>
      <c r="B412" s="209" t="s">
        <v>145</v>
      </c>
      <c r="C412" s="228"/>
      <c r="D412" s="248">
        <v>114</v>
      </c>
      <c r="E412" s="247">
        <v>114</v>
      </c>
      <c r="F412" s="248"/>
      <c r="G412" s="247"/>
      <c r="H412" s="248"/>
      <c r="I412" s="247"/>
      <c r="J412" s="248"/>
      <c r="K412" s="140"/>
    </row>
    <row r="413" spans="1:11" ht="16.5" customHeight="1">
      <c r="A413" s="227"/>
      <c r="B413" s="209" t="s">
        <v>72</v>
      </c>
      <c r="C413" s="228"/>
      <c r="D413" s="248">
        <v>6</v>
      </c>
      <c r="E413" s="247">
        <v>6</v>
      </c>
      <c r="F413" s="248"/>
      <c r="G413" s="247"/>
      <c r="H413" s="248"/>
      <c r="I413" s="247"/>
      <c r="J413" s="248"/>
      <c r="K413" s="140"/>
    </row>
    <row r="414" spans="1:11" ht="16.5" customHeight="1">
      <c r="A414" s="227"/>
      <c r="B414" s="374" t="s">
        <v>465</v>
      </c>
      <c r="C414" s="228"/>
      <c r="D414" s="248"/>
      <c r="E414" s="247"/>
      <c r="F414" s="248"/>
      <c r="G414" s="247"/>
      <c r="H414" s="248"/>
      <c r="I414" s="247"/>
      <c r="J414" s="248"/>
      <c r="K414" s="140"/>
    </row>
    <row r="415" spans="1:11" ht="16.5" customHeight="1">
      <c r="A415" s="227"/>
      <c r="B415" s="209" t="s">
        <v>323</v>
      </c>
      <c r="C415" s="228"/>
      <c r="D415" s="248">
        <v>11.97</v>
      </c>
      <c r="E415" s="247">
        <v>11.4</v>
      </c>
      <c r="F415" s="248"/>
      <c r="G415" s="247"/>
      <c r="H415" s="248"/>
      <c r="I415" s="247"/>
      <c r="K415" s="140"/>
    </row>
    <row r="416" spans="1:11" ht="16.5" customHeight="1">
      <c r="A416" s="227"/>
      <c r="B416" s="209" t="s">
        <v>297</v>
      </c>
      <c r="C416" s="228"/>
      <c r="D416" s="248">
        <v>11.97</v>
      </c>
      <c r="E416" s="247">
        <v>11.4</v>
      </c>
      <c r="F416" s="248"/>
      <c r="G416" s="247"/>
      <c r="H416" s="248"/>
      <c r="I416" s="247"/>
      <c r="K416" s="140"/>
    </row>
    <row r="417" spans="1:11" ht="16.5" customHeight="1">
      <c r="A417" s="227"/>
      <c r="B417" s="209" t="s">
        <v>42</v>
      </c>
      <c r="C417" s="228"/>
      <c r="D417" s="248">
        <v>1.19</v>
      </c>
      <c r="E417" s="247">
        <v>1</v>
      </c>
      <c r="F417" s="248"/>
      <c r="G417" s="247"/>
      <c r="H417" s="248"/>
      <c r="I417" s="247"/>
      <c r="K417" s="140"/>
    </row>
    <row r="418" spans="1:11" ht="16.5" customHeight="1">
      <c r="A418" s="227"/>
      <c r="B418" s="209" t="s">
        <v>306</v>
      </c>
      <c r="C418" s="228"/>
      <c r="D418" s="248">
        <v>0.96</v>
      </c>
      <c r="E418" s="247">
        <v>0.8</v>
      </c>
      <c r="F418" s="248"/>
      <c r="G418" s="247"/>
      <c r="H418" s="248"/>
      <c r="I418" s="247"/>
      <c r="K418" s="140"/>
    </row>
    <row r="419" spans="1:11" ht="16.5" customHeight="1">
      <c r="A419" s="227"/>
      <c r="B419" s="209" t="s">
        <v>170</v>
      </c>
      <c r="C419" s="228"/>
      <c r="D419" s="248">
        <v>1</v>
      </c>
      <c r="E419" s="247">
        <v>1</v>
      </c>
      <c r="F419" s="248"/>
      <c r="G419" s="247"/>
      <c r="H419" s="248"/>
      <c r="I419" s="247"/>
      <c r="K419" s="140"/>
    </row>
    <row r="420" spans="1:11" ht="16.5" customHeight="1">
      <c r="A420" s="227"/>
      <c r="B420" s="209" t="s">
        <v>217</v>
      </c>
      <c r="C420" s="228"/>
      <c r="D420" s="248">
        <v>0.1</v>
      </c>
      <c r="E420" s="247">
        <v>0.1</v>
      </c>
      <c r="F420" s="248"/>
      <c r="G420" s="247"/>
      <c r="H420" s="248"/>
      <c r="I420" s="247"/>
      <c r="K420" s="140"/>
    </row>
    <row r="421" spans="1:11" ht="25.5" customHeight="1">
      <c r="A421" s="227"/>
      <c r="B421" s="374" t="s">
        <v>304</v>
      </c>
      <c r="C421" s="522"/>
      <c r="D421" s="194"/>
      <c r="E421" s="263">
        <v>14.3</v>
      </c>
      <c r="F421" s="248"/>
      <c r="G421" s="247"/>
      <c r="H421" s="248"/>
      <c r="I421" s="247"/>
      <c r="K421" s="140"/>
    </row>
    <row r="422" spans="1:11" ht="16.5" customHeight="1">
      <c r="A422" s="227"/>
      <c r="B422" s="374" t="s">
        <v>164</v>
      </c>
      <c r="C422" s="522"/>
      <c r="D422" s="194"/>
      <c r="E422" s="616">
        <v>10</v>
      </c>
      <c r="F422" s="248"/>
      <c r="G422" s="247"/>
      <c r="H422" s="248"/>
      <c r="I422" s="247"/>
      <c r="K422" s="140"/>
    </row>
    <row r="423" spans="1:11" ht="35.25" customHeight="1">
      <c r="A423" s="227" t="s">
        <v>324</v>
      </c>
      <c r="C423" s="228" t="s">
        <v>214</v>
      </c>
      <c r="D423" s="248"/>
      <c r="E423" s="247"/>
      <c r="F423" s="248">
        <v>9.93</v>
      </c>
      <c r="G423" s="247">
        <v>8.14</v>
      </c>
      <c r="H423" s="248">
        <v>23.31</v>
      </c>
      <c r="I423" s="247">
        <v>206.57</v>
      </c>
      <c r="J423" s="248">
        <v>5.63</v>
      </c>
      <c r="K423" s="140" t="s">
        <v>151</v>
      </c>
    </row>
    <row r="424" spans="1:11" ht="16.5" customHeight="1">
      <c r="A424" s="227"/>
      <c r="B424" s="209" t="s">
        <v>323</v>
      </c>
      <c r="C424" s="228"/>
      <c r="D424" s="248">
        <v>35.5</v>
      </c>
      <c r="E424" s="247">
        <v>34</v>
      </c>
      <c r="F424" s="248"/>
      <c r="G424" s="247"/>
      <c r="H424" s="248"/>
      <c r="I424" s="247"/>
      <c r="J424" s="248"/>
      <c r="K424" s="140"/>
    </row>
    <row r="425" spans="1:11" ht="16.5" customHeight="1">
      <c r="A425" s="227"/>
      <c r="B425" s="209" t="s">
        <v>297</v>
      </c>
      <c r="C425" s="228"/>
      <c r="D425" s="248">
        <v>35.700000000000003</v>
      </c>
      <c r="E425" s="247">
        <v>34</v>
      </c>
      <c r="F425" s="248"/>
      <c r="G425" s="247"/>
      <c r="H425" s="248"/>
      <c r="I425" s="247"/>
      <c r="J425" s="248"/>
      <c r="K425" s="140"/>
    </row>
    <row r="426" spans="1:11" ht="16.5" customHeight="1">
      <c r="A426" s="227"/>
      <c r="B426" s="209" t="s">
        <v>48</v>
      </c>
      <c r="C426" s="228"/>
      <c r="D426" s="248">
        <v>2.4</v>
      </c>
      <c r="E426" s="247">
        <v>2.4</v>
      </c>
      <c r="F426" s="248"/>
      <c r="G426" s="247"/>
      <c r="H426" s="248"/>
      <c r="I426" s="247"/>
      <c r="J426" s="248"/>
      <c r="K426" s="140"/>
    </row>
    <row r="427" spans="1:11" ht="16.5" customHeight="1">
      <c r="A427" s="227"/>
      <c r="B427" s="209" t="s">
        <v>148</v>
      </c>
      <c r="C427" s="228"/>
      <c r="D427" s="248"/>
      <c r="E427" s="247">
        <v>26</v>
      </c>
      <c r="F427" s="248"/>
      <c r="G427" s="247"/>
      <c r="H427" s="248"/>
      <c r="I427" s="247"/>
      <c r="J427" s="248"/>
      <c r="K427" s="140"/>
    </row>
    <row r="428" spans="1:11" ht="16.5" customHeight="1">
      <c r="A428" s="227"/>
      <c r="B428" s="209" t="s">
        <v>46</v>
      </c>
      <c r="C428" s="228"/>
      <c r="D428" s="248">
        <v>165.6</v>
      </c>
      <c r="E428" s="247">
        <v>124.5</v>
      </c>
      <c r="F428" s="248"/>
      <c r="G428" s="247"/>
      <c r="H428" s="248"/>
      <c r="I428" s="247"/>
      <c r="J428" s="248"/>
      <c r="K428" s="140"/>
    </row>
    <row r="429" spans="1:11" ht="16.5" customHeight="1">
      <c r="A429" s="227"/>
      <c r="B429" s="209" t="s">
        <v>149</v>
      </c>
      <c r="C429" s="228"/>
      <c r="D429" s="248"/>
      <c r="E429" s="247">
        <v>118</v>
      </c>
      <c r="F429" s="248"/>
      <c r="G429" s="247"/>
      <c r="H429" s="248"/>
      <c r="I429" s="247"/>
      <c r="J429" s="248"/>
      <c r="K429" s="140"/>
    </row>
    <row r="430" spans="1:11" ht="16.5" customHeight="1">
      <c r="A430" s="227"/>
      <c r="B430" s="209" t="s">
        <v>42</v>
      </c>
      <c r="C430" s="228"/>
      <c r="D430" s="248">
        <v>10.8</v>
      </c>
      <c r="E430" s="247">
        <v>9</v>
      </c>
      <c r="F430" s="248"/>
      <c r="G430" s="247"/>
      <c r="H430" s="248"/>
      <c r="I430" s="247"/>
      <c r="J430" s="248"/>
      <c r="K430" s="140"/>
    </row>
    <row r="431" spans="1:11" ht="16.5" customHeight="1">
      <c r="A431" s="227"/>
      <c r="B431" s="249" t="s">
        <v>48</v>
      </c>
      <c r="C431" s="228"/>
      <c r="D431" s="248">
        <v>1.6</v>
      </c>
      <c r="E431" s="247">
        <v>1.6</v>
      </c>
      <c r="F431" s="248"/>
      <c r="G431" s="247"/>
      <c r="H431" s="248"/>
      <c r="I431" s="247"/>
      <c r="J431" s="248"/>
      <c r="K431" s="140"/>
    </row>
    <row r="432" spans="1:11" ht="16.5" customHeight="1">
      <c r="A432" s="227"/>
      <c r="B432" s="209" t="s">
        <v>150</v>
      </c>
      <c r="C432" s="228"/>
      <c r="D432" s="248"/>
      <c r="E432" s="247">
        <v>6.5</v>
      </c>
      <c r="F432" s="248"/>
      <c r="G432" s="247"/>
      <c r="H432" s="248"/>
      <c r="I432" s="247"/>
      <c r="J432" s="248"/>
      <c r="K432" s="140"/>
    </row>
    <row r="433" spans="1:11" ht="16.5" customHeight="1">
      <c r="A433" s="227"/>
      <c r="B433" s="209" t="s">
        <v>31</v>
      </c>
      <c r="C433" s="228"/>
      <c r="D433" s="248">
        <v>1.6</v>
      </c>
      <c r="E433" s="247">
        <v>1.6</v>
      </c>
      <c r="F433" s="248"/>
      <c r="G433" s="247"/>
      <c r="H433" s="248"/>
      <c r="I433" s="247"/>
      <c r="J433" s="248"/>
      <c r="K433" s="140"/>
    </row>
    <row r="434" spans="1:11" ht="16.5" customHeight="1">
      <c r="A434" s="227"/>
      <c r="B434" s="209" t="s">
        <v>190</v>
      </c>
      <c r="C434" s="228"/>
      <c r="D434" s="248">
        <v>0.5</v>
      </c>
      <c r="E434" s="247">
        <v>0.5</v>
      </c>
      <c r="F434" s="248"/>
      <c r="G434" s="247"/>
      <c r="H434" s="248"/>
      <c r="I434" s="247"/>
      <c r="J434" s="248"/>
      <c r="K434" s="140"/>
    </row>
    <row r="435" spans="1:11" ht="16.5" customHeight="1">
      <c r="A435" s="227"/>
      <c r="B435" s="209" t="s">
        <v>89</v>
      </c>
      <c r="C435" s="228"/>
      <c r="D435" s="248">
        <v>2.4</v>
      </c>
      <c r="E435" s="247">
        <v>2.4</v>
      </c>
      <c r="F435" s="248"/>
      <c r="G435" s="247"/>
      <c r="H435" s="248"/>
      <c r="I435" s="247"/>
      <c r="J435" s="248"/>
      <c r="K435" s="140"/>
    </row>
    <row r="436" spans="1:11" ht="16.5" customHeight="1">
      <c r="A436" s="227"/>
      <c r="B436" s="209" t="s">
        <v>50</v>
      </c>
      <c r="C436" s="228"/>
      <c r="D436" s="248"/>
      <c r="E436" s="247">
        <v>153</v>
      </c>
      <c r="F436" s="248"/>
      <c r="G436" s="247"/>
      <c r="H436" s="248"/>
      <c r="I436" s="247"/>
      <c r="J436" s="248"/>
      <c r="K436" s="140"/>
    </row>
    <row r="437" spans="1:11" ht="16.5" customHeight="1">
      <c r="A437" s="227"/>
      <c r="B437" s="209" t="s">
        <v>90</v>
      </c>
      <c r="C437" s="228"/>
      <c r="D437" s="248"/>
      <c r="E437" s="247"/>
      <c r="F437" s="248"/>
      <c r="G437" s="247"/>
      <c r="H437" s="248"/>
      <c r="I437" s="247"/>
      <c r="J437" s="248"/>
      <c r="K437" s="140"/>
    </row>
    <row r="438" spans="1:11" ht="16.5" customHeight="1">
      <c r="A438" s="227"/>
      <c r="B438" s="249" t="s">
        <v>72</v>
      </c>
      <c r="C438" s="228"/>
      <c r="D438" s="248">
        <v>5</v>
      </c>
      <c r="E438" s="247">
        <v>5</v>
      </c>
      <c r="F438" s="248"/>
      <c r="G438" s="247"/>
      <c r="H438" s="248"/>
      <c r="I438" s="247"/>
      <c r="J438" s="248"/>
      <c r="K438" s="140"/>
    </row>
    <row r="439" spans="1:11" ht="16.5" customHeight="1">
      <c r="A439" s="227"/>
      <c r="B439" s="209" t="s">
        <v>52</v>
      </c>
      <c r="C439" s="228"/>
      <c r="D439" s="248">
        <v>1.3</v>
      </c>
      <c r="E439" s="247">
        <v>1.3</v>
      </c>
      <c r="F439" s="248"/>
      <c r="G439" s="247"/>
      <c r="H439" s="248"/>
      <c r="I439" s="247"/>
      <c r="J439" s="248"/>
      <c r="K439" s="140"/>
    </row>
    <row r="440" spans="1:11" ht="16.5" customHeight="1">
      <c r="A440" s="227"/>
      <c r="B440" s="209" t="s">
        <v>66</v>
      </c>
      <c r="C440" s="228"/>
      <c r="D440" s="248">
        <v>15</v>
      </c>
      <c r="E440" s="247">
        <v>15</v>
      </c>
      <c r="F440" s="248"/>
      <c r="G440" s="247"/>
      <c r="H440" s="248"/>
      <c r="I440" s="247"/>
      <c r="J440" s="248"/>
      <c r="K440" s="140"/>
    </row>
    <row r="441" spans="1:11" ht="16.5" customHeight="1">
      <c r="A441" s="227"/>
      <c r="B441" s="209" t="s">
        <v>91</v>
      </c>
      <c r="C441" s="228"/>
      <c r="D441" s="248"/>
      <c r="E441" s="247">
        <v>20</v>
      </c>
      <c r="F441" s="248"/>
      <c r="G441" s="247"/>
      <c r="H441" s="248"/>
      <c r="I441" s="247"/>
      <c r="J441" s="248"/>
      <c r="K441" s="140"/>
    </row>
    <row r="442" spans="1:11" ht="15" customHeight="1">
      <c r="A442" s="227" t="s">
        <v>325</v>
      </c>
      <c r="B442" s="478"/>
      <c r="C442" s="483" t="s">
        <v>92</v>
      </c>
      <c r="D442" s="484"/>
      <c r="E442" s="485"/>
      <c r="F442" s="479">
        <v>0.28673999999999999</v>
      </c>
      <c r="G442" s="480">
        <v>0.10044</v>
      </c>
      <c r="H442" s="479">
        <v>21.772500000000001</v>
      </c>
      <c r="I442" s="480">
        <v>89.957999999999998</v>
      </c>
      <c r="J442" s="479">
        <v>1.2</v>
      </c>
      <c r="K442" s="481" t="s">
        <v>309</v>
      </c>
    </row>
    <row r="443" spans="1:11" ht="15" customHeight="1">
      <c r="A443" s="227"/>
      <c r="B443" s="478" t="s">
        <v>188</v>
      </c>
      <c r="C443" s="483"/>
      <c r="D443" s="484">
        <v>13.68</v>
      </c>
      <c r="E443" s="485">
        <v>12</v>
      </c>
      <c r="F443" s="479"/>
      <c r="G443" s="480"/>
      <c r="H443" s="479"/>
      <c r="I443" s="480"/>
      <c r="J443" s="479"/>
      <c r="K443" s="486"/>
    </row>
    <row r="444" spans="1:11" ht="15" customHeight="1">
      <c r="A444" s="227"/>
      <c r="B444" s="478" t="s">
        <v>197</v>
      </c>
      <c r="C444" s="483"/>
      <c r="D444" s="484">
        <v>7.65</v>
      </c>
      <c r="E444" s="485">
        <v>7.5</v>
      </c>
      <c r="F444" s="479"/>
      <c r="G444" s="480"/>
      <c r="H444" s="479"/>
      <c r="I444" s="480"/>
      <c r="J444" s="479"/>
      <c r="K444" s="486"/>
    </row>
    <row r="445" spans="1:11" ht="15" customHeight="1">
      <c r="A445" s="227"/>
      <c r="B445" s="478" t="s">
        <v>205</v>
      </c>
      <c r="C445" s="483"/>
      <c r="D445" s="484"/>
      <c r="E445" s="485">
        <v>12</v>
      </c>
      <c r="F445" s="479"/>
      <c r="G445" s="480"/>
      <c r="H445" s="479"/>
      <c r="I445" s="480"/>
      <c r="J445" s="479"/>
      <c r="K445" s="486"/>
    </row>
    <row r="446" spans="1:11" ht="15" customHeight="1">
      <c r="A446" s="227"/>
      <c r="B446" s="478" t="s">
        <v>28</v>
      </c>
      <c r="C446" s="483"/>
      <c r="D446" s="484">
        <v>152</v>
      </c>
      <c r="E446" s="485">
        <v>152</v>
      </c>
      <c r="F446" s="479"/>
      <c r="G446" s="480"/>
      <c r="H446" s="479"/>
      <c r="I446" s="480"/>
      <c r="J446" s="479"/>
      <c r="K446" s="486"/>
    </row>
    <row r="447" spans="1:11" ht="15" customHeight="1">
      <c r="A447" s="227"/>
      <c r="B447" s="478" t="s">
        <v>61</v>
      </c>
      <c r="C447" s="481"/>
      <c r="D447" s="487">
        <v>5</v>
      </c>
      <c r="E447" s="485">
        <v>5</v>
      </c>
      <c r="F447" s="248"/>
      <c r="G447" s="247"/>
      <c r="H447" s="248"/>
      <c r="I447" s="247"/>
      <c r="J447" s="248"/>
      <c r="K447" s="488"/>
    </row>
    <row r="448" spans="1:11" ht="41.25" customHeight="1" thickBot="1">
      <c r="A448" s="227" t="s">
        <v>209</v>
      </c>
      <c r="C448" s="228">
        <v>40</v>
      </c>
      <c r="D448" s="251">
        <v>40</v>
      </c>
      <c r="E448" s="228">
        <v>40</v>
      </c>
      <c r="F448" s="248">
        <v>2.6399999999999997</v>
      </c>
      <c r="G448" s="306">
        <v>0.48</v>
      </c>
      <c r="H448" s="248">
        <v>15.84</v>
      </c>
      <c r="I448" s="306">
        <v>79.2</v>
      </c>
      <c r="J448" s="251"/>
      <c r="K448" s="291" t="s">
        <v>177</v>
      </c>
    </row>
    <row r="449" spans="1:11" ht="15.75" customHeight="1" thickBot="1">
      <c r="A449" s="252" t="s">
        <v>39</v>
      </c>
      <c r="B449" s="253"/>
      <c r="C449" s="254">
        <v>545</v>
      </c>
      <c r="D449" s="270"/>
      <c r="E449" s="236"/>
      <c r="F449" s="256">
        <f>F401+F404+F423+F442+F448</f>
        <v>16.766739999999999</v>
      </c>
      <c r="G449" s="256">
        <f t="shared" ref="G449:J449" si="14">G401+G404+G423+G442+G448</f>
        <v>16.140440000000002</v>
      </c>
      <c r="H449" s="256">
        <f t="shared" si="14"/>
        <v>71.702500000000001</v>
      </c>
      <c r="I449" s="256">
        <f t="shared" si="14"/>
        <v>505.34800000000001</v>
      </c>
      <c r="J449" s="256">
        <f t="shared" si="14"/>
        <v>14.599999999999998</v>
      </c>
      <c r="K449" s="256"/>
    </row>
    <row r="450" spans="1:11" ht="31.5" customHeight="1">
      <c r="A450" s="346"/>
      <c r="B450" s="346" t="s">
        <v>394</v>
      </c>
      <c r="C450" s="347"/>
      <c r="D450" s="217"/>
      <c r="E450" s="482"/>
      <c r="F450" s="348"/>
      <c r="G450" s="349"/>
      <c r="H450" s="348"/>
      <c r="I450" s="349"/>
      <c r="J450" s="348"/>
      <c r="K450" s="241"/>
    </row>
    <row r="451" spans="1:11" ht="15" customHeight="1">
      <c r="A451" s="304" t="s">
        <v>388</v>
      </c>
      <c r="B451" s="325"/>
      <c r="C451" s="322">
        <v>130</v>
      </c>
      <c r="D451" s="540"/>
      <c r="E451" s="541"/>
      <c r="F451" s="323">
        <v>15.98</v>
      </c>
      <c r="G451" s="324">
        <v>9.5</v>
      </c>
      <c r="H451" s="323">
        <v>50.58</v>
      </c>
      <c r="I451" s="324">
        <v>350.13</v>
      </c>
      <c r="J451" s="323"/>
      <c r="K451" s="523" t="s">
        <v>389</v>
      </c>
    </row>
    <row r="452" spans="1:11" ht="15" customHeight="1">
      <c r="A452" s="304"/>
      <c r="B452" s="542" t="s">
        <v>390</v>
      </c>
      <c r="C452" s="322"/>
      <c r="D452" s="540"/>
      <c r="E452" s="541"/>
      <c r="F452" s="323"/>
      <c r="G452" s="324"/>
      <c r="H452" s="323"/>
      <c r="I452" s="324"/>
      <c r="J452" s="323"/>
      <c r="K452" s="523"/>
    </row>
    <row r="453" spans="1:11" ht="15" customHeight="1">
      <c r="A453" s="304"/>
      <c r="B453" s="325" t="s">
        <v>31</v>
      </c>
      <c r="C453" s="543"/>
      <c r="D453" s="323">
        <v>9</v>
      </c>
      <c r="E453" s="541">
        <v>9</v>
      </c>
      <c r="F453" s="323"/>
      <c r="G453" s="324"/>
      <c r="H453" s="323"/>
      <c r="I453" s="324"/>
      <c r="J453" s="323"/>
      <c r="K453" s="523"/>
    </row>
    <row r="454" spans="1:11" ht="15" customHeight="1">
      <c r="A454" s="304"/>
      <c r="B454" s="325" t="s">
        <v>52</v>
      </c>
      <c r="C454" s="543"/>
      <c r="D454" s="540">
        <v>17</v>
      </c>
      <c r="E454" s="541">
        <v>17</v>
      </c>
      <c r="F454" s="323"/>
      <c r="G454" s="324"/>
      <c r="H454" s="323"/>
      <c r="I454" s="324"/>
      <c r="J454" s="461"/>
      <c r="K454" s="523"/>
    </row>
    <row r="455" spans="1:11" ht="15" customHeight="1">
      <c r="A455" s="304"/>
      <c r="B455" s="325" t="s">
        <v>219</v>
      </c>
      <c r="C455" s="543"/>
      <c r="D455" s="323">
        <v>9</v>
      </c>
      <c r="E455" s="541">
        <v>9</v>
      </c>
      <c r="F455" s="323"/>
      <c r="G455" s="324"/>
      <c r="H455" s="323"/>
      <c r="I455" s="324"/>
      <c r="J455" s="461"/>
      <c r="K455" s="523"/>
    </row>
    <row r="456" spans="1:11" ht="15" customHeight="1">
      <c r="A456" s="304"/>
      <c r="B456" s="542" t="s">
        <v>391</v>
      </c>
      <c r="C456" s="543"/>
      <c r="D456" s="323"/>
      <c r="E456" s="541"/>
      <c r="F456" s="323"/>
      <c r="G456" s="324"/>
      <c r="H456" s="323"/>
      <c r="I456" s="324"/>
      <c r="J456" s="461"/>
      <c r="K456" s="523"/>
    </row>
    <row r="457" spans="1:11" ht="15" customHeight="1">
      <c r="A457" s="304"/>
      <c r="B457" s="325" t="s">
        <v>74</v>
      </c>
      <c r="C457" s="543"/>
      <c r="D457" s="323">
        <v>68</v>
      </c>
      <c r="E457" s="541">
        <v>68</v>
      </c>
      <c r="F457" s="323"/>
      <c r="G457" s="324"/>
      <c r="H457" s="323"/>
      <c r="I457" s="324"/>
      <c r="J457" s="461"/>
      <c r="K457" s="523"/>
    </row>
    <row r="458" spans="1:11" ht="15" customHeight="1">
      <c r="A458" s="304"/>
      <c r="B458" s="325" t="s">
        <v>392</v>
      </c>
      <c r="C458" s="543"/>
      <c r="D458" s="323">
        <v>13.5</v>
      </c>
      <c r="E458" s="541">
        <v>13.5</v>
      </c>
      <c r="F458" s="323"/>
      <c r="G458" s="324"/>
      <c r="H458" s="323"/>
      <c r="I458" s="324"/>
      <c r="J458" s="461"/>
      <c r="K458" s="523"/>
    </row>
    <row r="459" spans="1:11" ht="15" customHeight="1">
      <c r="A459" s="304"/>
      <c r="B459" s="325" t="s">
        <v>306</v>
      </c>
      <c r="C459" s="543"/>
      <c r="D459" s="540">
        <v>16.2</v>
      </c>
      <c r="E459" s="541">
        <v>13.5</v>
      </c>
      <c r="F459" s="323"/>
      <c r="G459" s="324"/>
      <c r="H459" s="323"/>
      <c r="I459" s="324"/>
      <c r="J459" s="461"/>
      <c r="K459" s="523"/>
    </row>
    <row r="460" spans="1:11" ht="15" customHeight="1">
      <c r="A460" s="304"/>
      <c r="B460" s="542" t="s">
        <v>393</v>
      </c>
      <c r="C460" s="543"/>
      <c r="D460" s="540"/>
      <c r="E460" s="541"/>
      <c r="F460" s="323"/>
      <c r="G460" s="324"/>
      <c r="H460" s="323"/>
      <c r="I460" s="324"/>
      <c r="J460" s="461"/>
      <c r="K460" s="523"/>
    </row>
    <row r="461" spans="1:11" ht="15" customHeight="1">
      <c r="A461" s="304"/>
      <c r="B461" s="325" t="s">
        <v>31</v>
      </c>
      <c r="C461" s="543"/>
      <c r="D461" s="540">
        <v>3.5</v>
      </c>
      <c r="E461" s="541">
        <v>3.5</v>
      </c>
      <c r="F461" s="323"/>
      <c r="G461" s="324"/>
      <c r="H461" s="323"/>
      <c r="I461" s="324"/>
      <c r="J461" s="461"/>
      <c r="K461" s="523"/>
    </row>
    <row r="462" spans="1:11" ht="15" customHeight="1">
      <c r="A462" s="304"/>
      <c r="B462" s="325" t="s">
        <v>52</v>
      </c>
      <c r="C462" s="543"/>
      <c r="D462" s="540">
        <v>7.2</v>
      </c>
      <c r="E462" s="541">
        <v>7.2</v>
      </c>
      <c r="F462" s="323"/>
      <c r="G462" s="324"/>
      <c r="H462" s="323"/>
      <c r="I462" s="324"/>
      <c r="J462" s="461"/>
      <c r="K462" s="523"/>
    </row>
    <row r="463" spans="1:11" ht="15" customHeight="1">
      <c r="A463" s="304"/>
      <c r="B463" s="325" t="s">
        <v>219</v>
      </c>
      <c r="C463" s="543"/>
      <c r="D463" s="540">
        <v>3.5</v>
      </c>
      <c r="E463" s="541">
        <v>3.5</v>
      </c>
      <c r="F463" s="323"/>
      <c r="G463" s="324"/>
      <c r="H463" s="323"/>
      <c r="I463" s="324"/>
      <c r="J463" s="461"/>
      <c r="K463" s="523"/>
    </row>
    <row r="464" spans="1:11" ht="17.25" customHeight="1">
      <c r="A464" s="227" t="s">
        <v>76</v>
      </c>
      <c r="C464" s="250" t="s">
        <v>239</v>
      </c>
      <c r="D464" s="302"/>
      <c r="E464" s="305"/>
      <c r="F464" s="248">
        <v>0.10257608505169695</v>
      </c>
      <c r="G464" s="247">
        <v>2.0586983552110021E-2</v>
      </c>
      <c r="H464" s="263">
        <v>5.1790380779918719</v>
      </c>
      <c r="I464" s="247">
        <v>21.78</v>
      </c>
      <c r="J464" s="248">
        <v>2.2400000000000002</v>
      </c>
      <c r="K464" s="140" t="s">
        <v>332</v>
      </c>
    </row>
    <row r="465" spans="1:11" ht="17.25" customHeight="1">
      <c r="A465" s="227"/>
      <c r="B465" s="209" t="s">
        <v>208</v>
      </c>
      <c r="C465" s="250"/>
      <c r="D465" s="251">
        <v>0.4</v>
      </c>
      <c r="E465" s="228">
        <v>0.4</v>
      </c>
      <c r="F465" s="248"/>
      <c r="G465" s="247"/>
      <c r="H465" s="263"/>
      <c r="I465" s="247"/>
      <c r="J465" s="248"/>
      <c r="K465" s="140"/>
    </row>
    <row r="466" spans="1:11" ht="17.25" customHeight="1">
      <c r="A466" s="227"/>
      <c r="B466" s="209" t="s">
        <v>29</v>
      </c>
      <c r="C466" s="250"/>
      <c r="D466" s="251">
        <v>5</v>
      </c>
      <c r="E466" s="228">
        <v>5</v>
      </c>
      <c r="F466" s="248"/>
      <c r="G466" s="247"/>
      <c r="H466" s="263"/>
      <c r="I466" s="247"/>
      <c r="J466" s="248"/>
      <c r="K466" s="140"/>
    </row>
    <row r="467" spans="1:11" ht="17.25" customHeight="1">
      <c r="A467" s="227"/>
      <c r="B467" s="209" t="s">
        <v>78</v>
      </c>
      <c r="C467" s="250"/>
      <c r="D467" s="265">
        <v>5.55</v>
      </c>
      <c r="E467" s="228">
        <v>5</v>
      </c>
      <c r="F467" s="248"/>
      <c r="G467" s="247"/>
      <c r="H467" s="263"/>
      <c r="I467" s="247"/>
      <c r="J467" s="248"/>
      <c r="K467" s="140"/>
    </row>
    <row r="468" spans="1:11" ht="17.25" customHeight="1" thickBot="1">
      <c r="A468" s="227"/>
      <c r="B468" s="209" t="s">
        <v>28</v>
      </c>
      <c r="C468" s="250"/>
      <c r="D468" s="305">
        <v>150</v>
      </c>
      <c r="E468" s="305">
        <v>150</v>
      </c>
      <c r="F468" s="248"/>
      <c r="G468" s="247"/>
      <c r="H468" s="263"/>
      <c r="I468" s="247"/>
      <c r="J468" s="248"/>
      <c r="K468" s="140"/>
    </row>
    <row r="469" spans="1:11" ht="15.75" customHeight="1" thickBot="1">
      <c r="A469" s="310" t="s">
        <v>39</v>
      </c>
      <c r="B469" s="311"/>
      <c r="C469" s="312">
        <f>155+5+C451</f>
        <v>290</v>
      </c>
      <c r="D469" s="281"/>
      <c r="E469" s="350"/>
      <c r="F469" s="329">
        <f>F464+F451</f>
        <v>16.082576085051699</v>
      </c>
      <c r="G469" s="329">
        <f t="shared" ref="G469:J469" si="15">G464+G451</f>
        <v>9.5205869835521106</v>
      </c>
      <c r="H469" s="329">
        <f t="shared" si="15"/>
        <v>55.759038077991868</v>
      </c>
      <c r="I469" s="329">
        <f t="shared" si="15"/>
        <v>371.90999999999997</v>
      </c>
      <c r="J469" s="329">
        <f t="shared" si="15"/>
        <v>2.2400000000000002</v>
      </c>
      <c r="K469" s="257"/>
    </row>
    <row r="470" spans="1:11" ht="15.75" customHeight="1" thickBot="1">
      <c r="A470" s="310" t="s">
        <v>62</v>
      </c>
      <c r="B470" s="351"/>
      <c r="C470" s="312">
        <f>C393+C399+C449+C469</f>
        <v>1403</v>
      </c>
      <c r="D470" s="312"/>
      <c r="E470" s="312"/>
      <c r="F470" s="329">
        <f>F393+F399+F449+F469</f>
        <v>48.711582272102056</v>
      </c>
      <c r="G470" s="329">
        <f>G393+G399+G449+G469</f>
        <v>47.743077343264332</v>
      </c>
      <c r="H470" s="329">
        <f>H393+H399+H449+H469</f>
        <v>191.85153807799188</v>
      </c>
      <c r="I470" s="329">
        <f>I393+I399+I449+I469</f>
        <v>1393.1579999999999</v>
      </c>
      <c r="J470" s="329">
        <f>J393+J399+J449+J469</f>
        <v>20</v>
      </c>
      <c r="K470" s="257"/>
    </row>
    <row r="471" spans="1:11" ht="15.75" customHeight="1">
      <c r="A471" s="214"/>
      <c r="B471" s="214"/>
      <c r="C471" s="352"/>
      <c r="D471" s="352"/>
      <c r="E471" s="352"/>
      <c r="F471" s="352"/>
      <c r="G471" s="216"/>
      <c r="H471" s="216"/>
      <c r="I471" s="216"/>
      <c r="J471" s="216"/>
      <c r="K471" s="222"/>
    </row>
    <row r="472" spans="1:11" ht="15.75" customHeight="1">
      <c r="A472" s="214"/>
      <c r="B472" s="214"/>
      <c r="C472" s="216"/>
      <c r="D472" s="216" t="s">
        <v>233</v>
      </c>
      <c r="E472" s="216"/>
      <c r="F472" s="216"/>
      <c r="G472" s="216"/>
      <c r="H472" s="216"/>
      <c r="I472" s="216"/>
      <c r="J472" s="216"/>
      <c r="K472" s="209"/>
    </row>
    <row r="473" spans="1:11" ht="15" customHeight="1" thickBot="1">
      <c r="A473" s="218" t="s">
        <v>222</v>
      </c>
      <c r="B473" s="218"/>
      <c r="C473" s="676"/>
      <c r="D473" s="676"/>
      <c r="E473" s="676"/>
      <c r="F473" s="676"/>
      <c r="G473" s="315"/>
      <c r="H473" s="315"/>
      <c r="I473" s="315"/>
      <c r="J473" s="315"/>
      <c r="K473" s="209"/>
    </row>
    <row r="474" spans="1:11" ht="21.75" customHeight="1">
      <c r="A474" s="221" t="s">
        <v>5</v>
      </c>
      <c r="B474" s="222"/>
      <c r="C474" s="223" t="s">
        <v>6</v>
      </c>
      <c r="D474" s="316" t="s">
        <v>7</v>
      </c>
      <c r="E474" s="223" t="s">
        <v>7</v>
      </c>
      <c r="F474" s="673" t="s">
        <v>8</v>
      </c>
      <c r="G474" s="674"/>
      <c r="H474" s="675"/>
      <c r="I474" s="225" t="s">
        <v>9</v>
      </c>
      <c r="J474" s="226" t="s">
        <v>10</v>
      </c>
      <c r="K474" s="223" t="s">
        <v>64</v>
      </c>
    </row>
    <row r="475" spans="1:11" ht="15" customHeight="1" thickBot="1">
      <c r="A475" s="227" t="s">
        <v>12</v>
      </c>
      <c r="C475" s="228" t="s">
        <v>13</v>
      </c>
      <c r="D475" s="251" t="s">
        <v>14</v>
      </c>
      <c r="E475" s="228" t="s">
        <v>14</v>
      </c>
      <c r="F475" s="231"/>
      <c r="G475" s="232"/>
      <c r="H475" s="232"/>
      <c r="I475" s="233" t="s">
        <v>124</v>
      </c>
      <c r="K475" s="228" t="s">
        <v>65</v>
      </c>
    </row>
    <row r="476" spans="1:11" ht="15" customHeight="1" thickBot="1">
      <c r="A476" s="234"/>
      <c r="B476" s="235"/>
      <c r="C476" s="230"/>
      <c r="D476" s="353" t="s">
        <v>16</v>
      </c>
      <c r="E476" s="236" t="s">
        <v>17</v>
      </c>
      <c r="F476" s="237" t="s">
        <v>18</v>
      </c>
      <c r="G476" s="237" t="s">
        <v>19</v>
      </c>
      <c r="H476" s="238" t="s">
        <v>20</v>
      </c>
      <c r="I476" s="237" t="s">
        <v>21</v>
      </c>
      <c r="J476" s="239" t="s">
        <v>22</v>
      </c>
      <c r="K476" s="230"/>
    </row>
    <row r="477" spans="1:11" ht="15" customHeight="1">
      <c r="A477" s="227"/>
      <c r="B477" s="218" t="s">
        <v>23</v>
      </c>
      <c r="C477" s="228"/>
      <c r="D477" s="251"/>
      <c r="E477" s="241"/>
      <c r="G477" s="243"/>
      <c r="I477" s="243"/>
      <c r="J477" s="261"/>
      <c r="K477" s="140"/>
    </row>
    <row r="478" spans="1:11" ht="28.5" customHeight="1">
      <c r="A478" s="227" t="s">
        <v>240</v>
      </c>
      <c r="C478" s="228" t="s">
        <v>280</v>
      </c>
      <c r="D478" s="251"/>
      <c r="E478" s="228"/>
      <c r="F478" s="248">
        <v>3.8390624999999998</v>
      </c>
      <c r="G478" s="247">
        <v>3.0640624999999999</v>
      </c>
      <c r="H478" s="248">
        <v>19.46875</v>
      </c>
      <c r="I478" s="247">
        <v>123.9375</v>
      </c>
      <c r="J478" s="248">
        <v>0</v>
      </c>
      <c r="K478" s="140" t="s">
        <v>171</v>
      </c>
    </row>
    <row r="479" spans="1:11" ht="15" customHeight="1">
      <c r="A479" s="227"/>
      <c r="B479" s="209" t="s">
        <v>166</v>
      </c>
      <c r="C479" s="228"/>
      <c r="D479" s="251">
        <v>17.7</v>
      </c>
      <c r="E479" s="228">
        <v>17.7</v>
      </c>
      <c r="F479" s="248"/>
      <c r="G479" s="247"/>
      <c r="H479" s="248"/>
      <c r="I479" s="247"/>
      <c r="J479" s="248"/>
      <c r="K479" s="140"/>
    </row>
    <row r="480" spans="1:11" ht="15" customHeight="1">
      <c r="A480" s="227"/>
      <c r="B480" s="209" t="s">
        <v>27</v>
      </c>
      <c r="C480" s="228"/>
      <c r="D480" s="251">
        <v>70</v>
      </c>
      <c r="E480" s="228">
        <v>70</v>
      </c>
      <c r="F480" s="248"/>
      <c r="G480" s="247"/>
      <c r="H480" s="248"/>
      <c r="I480" s="247"/>
      <c r="J480" s="248"/>
      <c r="K480" s="140"/>
    </row>
    <row r="481" spans="1:11" ht="15" customHeight="1">
      <c r="A481" s="227"/>
      <c r="B481" s="209" t="s">
        <v>28</v>
      </c>
      <c r="C481" s="228"/>
      <c r="D481" s="251">
        <v>53</v>
      </c>
      <c r="E481" s="228">
        <v>53</v>
      </c>
      <c r="F481" s="248"/>
      <c r="G481" s="247"/>
      <c r="H481" s="248"/>
      <c r="I481" s="247"/>
      <c r="J481" s="248"/>
      <c r="K481" s="140"/>
    </row>
    <row r="482" spans="1:11" ht="15" customHeight="1">
      <c r="A482" s="227"/>
      <c r="B482" s="209" t="s">
        <v>29</v>
      </c>
      <c r="C482" s="228"/>
      <c r="D482" s="251">
        <v>2</v>
      </c>
      <c r="E482" s="228">
        <v>2</v>
      </c>
      <c r="F482" s="248"/>
      <c r="G482" s="247"/>
      <c r="H482" s="248"/>
      <c r="I482" s="247"/>
      <c r="J482" s="248"/>
      <c r="K482" s="140"/>
    </row>
    <row r="483" spans="1:11" ht="15" customHeight="1">
      <c r="A483" s="227"/>
      <c r="B483" s="209" t="s">
        <v>190</v>
      </c>
      <c r="C483" s="228"/>
      <c r="D483" s="251">
        <v>0.4</v>
      </c>
      <c r="E483" s="228">
        <v>0.4</v>
      </c>
      <c r="F483" s="248"/>
      <c r="G483" s="247"/>
      <c r="H483" s="248"/>
      <c r="I483" s="247"/>
      <c r="J483" s="248"/>
      <c r="K483" s="140"/>
    </row>
    <row r="484" spans="1:11" ht="15" customHeight="1">
      <c r="A484" s="227"/>
      <c r="B484" s="209" t="s">
        <v>31</v>
      </c>
      <c r="C484" s="228"/>
      <c r="D484" s="251">
        <v>4</v>
      </c>
      <c r="E484" s="228">
        <v>4</v>
      </c>
      <c r="F484" s="248"/>
      <c r="G484" s="247"/>
      <c r="H484" s="248"/>
      <c r="I484" s="247"/>
      <c r="J484" s="248"/>
      <c r="K484" s="140"/>
    </row>
    <row r="485" spans="1:11" ht="30.75" customHeight="1">
      <c r="A485" s="401" t="s">
        <v>397</v>
      </c>
      <c r="B485" s="399"/>
      <c r="C485" s="438" t="s">
        <v>251</v>
      </c>
      <c r="D485" s="457"/>
      <c r="E485" s="400"/>
      <c r="F485" s="440">
        <v>3.0325232901236614</v>
      </c>
      <c r="G485" s="377">
        <v>2.3958740841428243</v>
      </c>
      <c r="H485" s="440">
        <v>10.482708219155825</v>
      </c>
      <c r="I485" s="377">
        <v>75.76195432928796</v>
      </c>
      <c r="J485" s="440">
        <v>1.38</v>
      </c>
      <c r="K485" s="75" t="s">
        <v>176</v>
      </c>
    </row>
    <row r="486" spans="1:11" ht="15" customHeight="1">
      <c r="A486" s="401"/>
      <c r="B486" s="374" t="s">
        <v>208</v>
      </c>
      <c r="C486" s="456"/>
      <c r="D486" s="439">
        <v>0.45</v>
      </c>
      <c r="E486" s="438">
        <v>0.45</v>
      </c>
      <c r="F486" s="440"/>
      <c r="G486" s="377"/>
      <c r="H486" s="440"/>
      <c r="I486" s="377"/>
      <c r="J486" s="440"/>
      <c r="K486" s="75"/>
    </row>
    <row r="487" spans="1:11" ht="15" customHeight="1">
      <c r="A487" s="401"/>
      <c r="B487" s="399" t="s">
        <v>29</v>
      </c>
      <c r="C487" s="456"/>
      <c r="D487" s="439">
        <v>6</v>
      </c>
      <c r="E487" s="438">
        <v>6</v>
      </c>
      <c r="F487" s="440"/>
      <c r="G487" s="377"/>
      <c r="H487" s="440"/>
      <c r="I487" s="377"/>
      <c r="J487" s="440"/>
      <c r="K487" s="75"/>
    </row>
    <row r="488" spans="1:11" ht="15" customHeight="1">
      <c r="A488" s="401"/>
      <c r="B488" s="399" t="s">
        <v>27</v>
      </c>
      <c r="C488" s="456"/>
      <c r="D488" s="439">
        <v>92</v>
      </c>
      <c r="E488" s="438">
        <v>90</v>
      </c>
      <c r="F488" s="440"/>
      <c r="G488" s="377"/>
      <c r="H488" s="440"/>
      <c r="I488" s="377"/>
      <c r="J488" s="440"/>
      <c r="K488" s="75"/>
    </row>
    <row r="489" spans="1:11" ht="15" customHeight="1">
      <c r="A489" s="401"/>
      <c r="B489" s="399" t="s">
        <v>28</v>
      </c>
      <c r="C489" s="456"/>
      <c r="D489" s="439">
        <v>90</v>
      </c>
      <c r="E489" s="438">
        <v>90</v>
      </c>
      <c r="F489" s="440"/>
      <c r="G489" s="377"/>
      <c r="H489" s="440"/>
      <c r="I489" s="377"/>
      <c r="J489" s="440"/>
      <c r="K489" s="75"/>
    </row>
    <row r="490" spans="1:11" ht="25.5" customHeight="1">
      <c r="A490" s="227" t="s">
        <v>35</v>
      </c>
      <c r="C490" s="250" t="s">
        <v>125</v>
      </c>
      <c r="D490" s="227"/>
      <c r="E490" s="140"/>
      <c r="F490" s="246">
        <v>1.915</v>
      </c>
      <c r="G490" s="247">
        <v>4.3549999999999995</v>
      </c>
      <c r="H490" s="248">
        <v>12.92</v>
      </c>
      <c r="I490" s="247">
        <v>98.5</v>
      </c>
      <c r="J490" s="251"/>
      <c r="K490" s="140" t="s">
        <v>333</v>
      </c>
    </row>
    <row r="491" spans="1:11" ht="15" customHeight="1">
      <c r="A491" s="227"/>
      <c r="B491" s="209" t="s">
        <v>38</v>
      </c>
      <c r="C491" s="228"/>
      <c r="D491" s="229">
        <v>25</v>
      </c>
      <c r="E491" s="228">
        <v>25</v>
      </c>
      <c r="F491" s="229"/>
      <c r="G491" s="228"/>
      <c r="H491" s="251"/>
      <c r="I491" s="228"/>
      <c r="J491" s="251"/>
      <c r="K491" s="140"/>
    </row>
    <row r="492" spans="1:11" ht="15" customHeight="1" thickBot="1">
      <c r="A492" s="227"/>
      <c r="B492" s="209" t="s">
        <v>31</v>
      </c>
      <c r="C492" s="228"/>
      <c r="D492" s="229">
        <v>5</v>
      </c>
      <c r="E492" s="228">
        <v>5</v>
      </c>
      <c r="F492" s="229" t="s">
        <v>3</v>
      </c>
      <c r="G492" s="230"/>
      <c r="H492" s="251"/>
      <c r="I492" s="230"/>
      <c r="J492" s="251"/>
      <c r="K492" s="140"/>
    </row>
    <row r="493" spans="1:11" ht="15" customHeight="1" thickBot="1">
      <c r="A493" s="252" t="s">
        <v>39</v>
      </c>
      <c r="B493" s="253"/>
      <c r="C493" s="254">
        <v>360</v>
      </c>
      <c r="D493" s="270"/>
      <c r="E493" s="236"/>
      <c r="F493" s="256">
        <f>F478+F485+F490</f>
        <v>8.7865857901236613</v>
      </c>
      <c r="G493" s="256">
        <f t="shared" ref="G493:J493" si="16">G478+G485+G490</f>
        <v>9.8149365841428242</v>
      </c>
      <c r="H493" s="256">
        <f t="shared" si="16"/>
        <v>42.871458219155826</v>
      </c>
      <c r="I493" s="256">
        <f t="shared" si="16"/>
        <v>298.19945432928796</v>
      </c>
      <c r="J493" s="256">
        <f t="shared" si="16"/>
        <v>1.38</v>
      </c>
      <c r="K493" s="257"/>
    </row>
    <row r="494" spans="1:11" ht="15" customHeight="1">
      <c r="A494" s="221"/>
      <c r="B494" s="240" t="s">
        <v>40</v>
      </c>
      <c r="C494" s="297"/>
      <c r="D494" s="316"/>
      <c r="E494" s="223"/>
      <c r="F494" s="225"/>
      <c r="G494" s="317"/>
      <c r="H494" s="260"/>
      <c r="I494" s="225"/>
      <c r="J494" s="260"/>
      <c r="K494" s="241"/>
    </row>
    <row r="495" spans="1:11" ht="15.75" customHeight="1" thickBot="1">
      <c r="A495" s="227" t="s">
        <v>351</v>
      </c>
      <c r="C495" s="228">
        <v>200</v>
      </c>
      <c r="D495" s="251">
        <v>200</v>
      </c>
      <c r="E495" s="229">
        <v>200</v>
      </c>
      <c r="F495" s="247">
        <v>1</v>
      </c>
      <c r="G495" s="248"/>
      <c r="H495" s="247">
        <v>20.2</v>
      </c>
      <c r="I495" s="248">
        <v>84.44</v>
      </c>
      <c r="J495" s="247">
        <v>4</v>
      </c>
      <c r="K495" s="247" t="s">
        <v>260</v>
      </c>
    </row>
    <row r="496" spans="1:11" ht="15" customHeight="1" thickBot="1">
      <c r="A496" s="252" t="s">
        <v>39</v>
      </c>
      <c r="B496" s="253"/>
      <c r="C496" s="254">
        <v>200</v>
      </c>
      <c r="D496" s="270"/>
      <c r="E496" s="257"/>
      <c r="F496" s="256">
        <f>F495</f>
        <v>1</v>
      </c>
      <c r="G496" s="256">
        <f>G495</f>
        <v>0</v>
      </c>
      <c r="H496" s="256">
        <f>H495</f>
        <v>20.2</v>
      </c>
      <c r="I496" s="256">
        <f>I495</f>
        <v>84.44</v>
      </c>
      <c r="J496" s="256">
        <f>J495</f>
        <v>4</v>
      </c>
      <c r="K496" s="257"/>
    </row>
    <row r="497" spans="1:11" ht="15" customHeight="1">
      <c r="A497" s="221"/>
      <c r="B497" s="240" t="s">
        <v>41</v>
      </c>
      <c r="C497" s="297"/>
      <c r="D497" s="259"/>
      <c r="E497" s="345"/>
      <c r="F497" s="225"/>
      <c r="G497" s="260"/>
      <c r="H497" s="225"/>
      <c r="I497" s="260"/>
      <c r="J497" s="243"/>
      <c r="K497" s="262"/>
    </row>
    <row r="498" spans="1:11">
      <c r="A498" s="491" t="s">
        <v>484</v>
      </c>
      <c r="B498" s="492"/>
      <c r="C498" s="481">
        <v>30</v>
      </c>
      <c r="D498" s="484"/>
      <c r="E498" s="481"/>
      <c r="F498" s="493">
        <v>0.27</v>
      </c>
      <c r="G498" s="494">
        <v>1.41</v>
      </c>
      <c r="H498" s="493">
        <v>1.78</v>
      </c>
      <c r="I498" s="494">
        <v>20.88</v>
      </c>
      <c r="J498" s="493"/>
      <c r="K498" s="481" t="s">
        <v>486</v>
      </c>
    </row>
    <row r="499" spans="1:11">
      <c r="A499" s="491"/>
      <c r="B499" s="492" t="s">
        <v>485</v>
      </c>
      <c r="C499" s="481"/>
      <c r="D499" s="484">
        <v>30.6</v>
      </c>
      <c r="E499" s="481">
        <v>30</v>
      </c>
      <c r="F499" s="493"/>
      <c r="G499" s="494"/>
      <c r="H499" s="493"/>
      <c r="I499" s="494"/>
      <c r="J499" s="493"/>
      <c r="K499" s="481"/>
    </row>
    <row r="500" spans="1:11">
      <c r="A500" s="491"/>
      <c r="B500" s="492"/>
      <c r="C500" s="481"/>
      <c r="D500" s="484"/>
      <c r="E500" s="481"/>
      <c r="F500" s="493"/>
      <c r="G500" s="494"/>
      <c r="H500" s="493"/>
      <c r="I500" s="494"/>
      <c r="J500" s="493"/>
      <c r="K500" s="481"/>
    </row>
    <row r="501" spans="1:11" ht="25.5">
      <c r="A501" s="617" t="s">
        <v>459</v>
      </c>
      <c r="B501" s="618"/>
      <c r="C501" s="619" t="s">
        <v>128</v>
      </c>
      <c r="D501" s="618"/>
      <c r="E501" s="620"/>
      <c r="F501" s="621">
        <v>3.75</v>
      </c>
      <c r="G501" s="622">
        <v>3.55</v>
      </c>
      <c r="H501" s="621">
        <v>10.16</v>
      </c>
      <c r="I501" s="622">
        <v>94.6</v>
      </c>
      <c r="J501" s="623">
        <v>7.44</v>
      </c>
      <c r="K501" s="604" t="s">
        <v>466</v>
      </c>
    </row>
    <row r="502" spans="1:11" ht="15">
      <c r="A502" s="617"/>
      <c r="B502" s="598" t="s">
        <v>460</v>
      </c>
      <c r="C502" s="599"/>
      <c r="D502" s="603">
        <v>24.3</v>
      </c>
      <c r="E502" s="599">
        <v>23</v>
      </c>
      <c r="F502" s="621"/>
      <c r="G502" s="622"/>
      <c r="H502" s="621"/>
      <c r="I502" s="622"/>
      <c r="J502" s="623"/>
      <c r="K502" s="604"/>
    </row>
    <row r="503" spans="1:11" ht="15">
      <c r="A503" s="617"/>
      <c r="B503" s="598" t="s">
        <v>146</v>
      </c>
      <c r="C503" s="599"/>
      <c r="D503" s="603"/>
      <c r="E503" s="599">
        <v>10</v>
      </c>
      <c r="F503" s="621"/>
      <c r="G503" s="622"/>
      <c r="H503" s="621"/>
      <c r="I503" s="622"/>
      <c r="J503" s="623"/>
      <c r="K503" s="604"/>
    </row>
    <row r="504" spans="1:11">
      <c r="A504" s="617"/>
      <c r="B504" s="618" t="s">
        <v>132</v>
      </c>
      <c r="C504" s="620"/>
      <c r="D504" s="623">
        <v>79.8</v>
      </c>
      <c r="E504" s="619">
        <v>60</v>
      </c>
      <c r="F504" s="618"/>
      <c r="G504" s="620"/>
      <c r="H504" s="618"/>
      <c r="I504" s="620"/>
      <c r="J504" s="618"/>
      <c r="K504" s="624"/>
    </row>
    <row r="505" spans="1:11">
      <c r="A505" s="617"/>
      <c r="B505" s="618" t="s">
        <v>83</v>
      </c>
      <c r="C505" s="620"/>
      <c r="D505" s="623">
        <v>7.5</v>
      </c>
      <c r="E505" s="619">
        <v>6</v>
      </c>
      <c r="F505" s="618"/>
      <c r="G505" s="620"/>
      <c r="H505" s="618"/>
      <c r="I505" s="620"/>
      <c r="J505" s="618"/>
      <c r="K505" s="624"/>
    </row>
    <row r="506" spans="1:11">
      <c r="A506" s="617"/>
      <c r="B506" s="618" t="s">
        <v>106</v>
      </c>
      <c r="C506" s="620"/>
      <c r="D506" s="623">
        <v>7.2</v>
      </c>
      <c r="E506" s="619">
        <v>6</v>
      </c>
      <c r="F506" s="618"/>
      <c r="G506" s="620"/>
      <c r="H506" s="618"/>
      <c r="I506" s="620"/>
      <c r="J506" s="618"/>
      <c r="K506" s="624"/>
    </row>
    <row r="507" spans="1:11">
      <c r="A507" s="617"/>
      <c r="B507" s="618" t="s">
        <v>142</v>
      </c>
      <c r="C507" s="620"/>
      <c r="D507" s="623">
        <v>0.6</v>
      </c>
      <c r="E507" s="619">
        <v>0.6</v>
      </c>
      <c r="F507" s="618"/>
      <c r="G507" s="620"/>
      <c r="H507" s="618"/>
      <c r="I507" s="620"/>
      <c r="J507" s="618"/>
      <c r="K507" s="624"/>
    </row>
    <row r="508" spans="1:11">
      <c r="A508" s="617"/>
      <c r="B508" s="618" t="s">
        <v>130</v>
      </c>
      <c r="C508" s="620"/>
      <c r="D508" s="623">
        <v>1.5</v>
      </c>
      <c r="E508" s="619">
        <v>1.5</v>
      </c>
      <c r="F508" s="618"/>
      <c r="G508" s="620"/>
      <c r="H508" s="618"/>
      <c r="I508" s="620"/>
      <c r="J508" s="618"/>
      <c r="K508" s="624"/>
    </row>
    <row r="509" spans="1:11">
      <c r="A509" s="617"/>
      <c r="B509" s="618" t="s">
        <v>145</v>
      </c>
      <c r="C509" s="620"/>
      <c r="D509" s="623">
        <v>105</v>
      </c>
      <c r="E509" s="619">
        <v>105</v>
      </c>
      <c r="F509" s="618"/>
      <c r="G509" s="620"/>
      <c r="H509" s="618"/>
      <c r="I509" s="620"/>
      <c r="J509" s="618"/>
      <c r="K509" s="624"/>
    </row>
    <row r="510" spans="1:11">
      <c r="A510" s="617"/>
      <c r="B510" s="618" t="s">
        <v>190</v>
      </c>
      <c r="C510" s="620"/>
      <c r="D510" s="623">
        <v>0.5</v>
      </c>
      <c r="E510" s="619">
        <v>0.5</v>
      </c>
      <c r="F510" s="618"/>
      <c r="G510" s="620"/>
      <c r="H510" s="618"/>
      <c r="I510" s="620"/>
      <c r="J510" s="618"/>
      <c r="K510" s="624"/>
    </row>
    <row r="511" spans="1:11" ht="20.25" customHeight="1">
      <c r="A511" s="227" t="s">
        <v>277</v>
      </c>
      <c r="C511" s="228">
        <v>50</v>
      </c>
      <c r="D511" s="302"/>
      <c r="E511" s="305"/>
      <c r="F511" s="248">
        <v>6.4139999999999997</v>
      </c>
      <c r="G511" s="247">
        <v>3.41</v>
      </c>
      <c r="H511" s="248">
        <v>5.5840000000000005</v>
      </c>
      <c r="I511" s="247">
        <v>72.63</v>
      </c>
      <c r="J511" s="248">
        <v>0.33</v>
      </c>
      <c r="K511" s="140" t="s">
        <v>278</v>
      </c>
    </row>
    <row r="512" spans="1:11" ht="20.25" customHeight="1">
      <c r="A512" s="227"/>
      <c r="B512" s="209" t="s">
        <v>136</v>
      </c>
      <c r="C512" s="250"/>
      <c r="D512" s="248">
        <v>45.22</v>
      </c>
      <c r="E512" s="305">
        <v>33</v>
      </c>
      <c r="F512" s="248"/>
      <c r="G512" s="247"/>
      <c r="H512" s="248"/>
      <c r="I512" s="247"/>
      <c r="J512" s="248"/>
      <c r="K512" s="140"/>
    </row>
    <row r="513" spans="1:11" ht="20.25" customHeight="1">
      <c r="A513" s="227"/>
      <c r="B513" s="209" t="s">
        <v>190</v>
      </c>
      <c r="C513" s="250"/>
      <c r="D513" s="302">
        <v>0.5</v>
      </c>
      <c r="E513" s="305">
        <v>0.5</v>
      </c>
      <c r="F513" s="248"/>
      <c r="G513" s="247"/>
      <c r="H513" s="248"/>
      <c r="I513" s="247"/>
      <c r="K513" s="140"/>
    </row>
    <row r="514" spans="1:11" ht="20.25" customHeight="1">
      <c r="A514" s="227"/>
      <c r="B514" s="209" t="s">
        <v>223</v>
      </c>
      <c r="C514" s="250"/>
      <c r="D514" s="302">
        <v>9</v>
      </c>
      <c r="E514" s="305">
        <v>9</v>
      </c>
      <c r="F514" s="248"/>
      <c r="G514" s="247"/>
      <c r="H514" s="248"/>
      <c r="I514" s="247"/>
      <c r="K514" s="140"/>
    </row>
    <row r="515" spans="1:11" ht="20.25" customHeight="1">
      <c r="A515" s="227"/>
      <c r="B515" s="209" t="s">
        <v>160</v>
      </c>
      <c r="C515" s="250"/>
      <c r="D515" s="248">
        <v>13</v>
      </c>
      <c r="E515" s="305">
        <v>13</v>
      </c>
      <c r="F515" s="248"/>
      <c r="G515" s="247"/>
      <c r="H515" s="248"/>
      <c r="I515" s="247"/>
      <c r="K515" s="140"/>
    </row>
    <row r="516" spans="1:11" ht="20.25" customHeight="1">
      <c r="A516" s="227"/>
      <c r="B516" s="209" t="s">
        <v>89</v>
      </c>
      <c r="C516" s="250"/>
      <c r="D516" s="302">
        <v>5</v>
      </c>
      <c r="E516" s="305">
        <v>5</v>
      </c>
      <c r="F516" s="248"/>
      <c r="G516" s="247"/>
      <c r="H516" s="248"/>
      <c r="I516" s="247"/>
      <c r="K516" s="140"/>
    </row>
    <row r="517" spans="1:11" ht="20.25" customHeight="1">
      <c r="A517" s="227"/>
      <c r="B517" s="209" t="s">
        <v>50</v>
      </c>
      <c r="C517" s="250"/>
      <c r="D517" s="302"/>
      <c r="E517" s="305">
        <v>58</v>
      </c>
      <c r="F517" s="248"/>
      <c r="G517" s="247"/>
      <c r="H517" s="248"/>
      <c r="I517" s="247"/>
      <c r="K517" s="140"/>
    </row>
    <row r="518" spans="1:11" ht="20.25" customHeight="1">
      <c r="A518" s="227"/>
      <c r="B518" s="209" t="s">
        <v>130</v>
      </c>
      <c r="C518" s="250"/>
      <c r="D518" s="302">
        <v>2</v>
      </c>
      <c r="E518" s="305">
        <v>2</v>
      </c>
      <c r="F518" s="248"/>
      <c r="G518" s="247"/>
      <c r="H518" s="248"/>
      <c r="I518" s="247"/>
      <c r="K518" s="140"/>
    </row>
    <row r="519" spans="1:11" ht="28.5" customHeight="1">
      <c r="A519" s="227" t="s">
        <v>238</v>
      </c>
      <c r="B519" s="212"/>
      <c r="C519" s="276" t="s">
        <v>256</v>
      </c>
      <c r="D519" s="277"/>
      <c r="E519" s="278"/>
      <c r="F519" s="277">
        <v>2.6520000000000001</v>
      </c>
      <c r="G519" s="278">
        <v>1.7650000000000001</v>
      </c>
      <c r="H519" s="277">
        <v>25.856999999999999</v>
      </c>
      <c r="I519" s="278">
        <v>134.03</v>
      </c>
      <c r="J519" s="208"/>
      <c r="K519" s="140" t="s">
        <v>221</v>
      </c>
    </row>
    <row r="520" spans="1:11" ht="19.5" customHeight="1">
      <c r="A520" s="273"/>
      <c r="B520" s="212" t="s">
        <v>25</v>
      </c>
      <c r="C520" s="276"/>
      <c r="D520" s="277">
        <v>39.6</v>
      </c>
      <c r="E520" s="278">
        <v>39.6</v>
      </c>
      <c r="F520" s="277"/>
      <c r="G520" s="278"/>
      <c r="H520" s="277"/>
      <c r="I520" s="278"/>
      <c r="J520" s="208"/>
      <c r="K520" s="140"/>
    </row>
    <row r="521" spans="1:11" ht="19.5" customHeight="1">
      <c r="A521" s="273"/>
      <c r="B521" s="273" t="s">
        <v>190</v>
      </c>
      <c r="C521" s="276"/>
      <c r="D521" s="277">
        <v>0.5</v>
      </c>
      <c r="E521" s="278">
        <v>0.5</v>
      </c>
      <c r="F521" s="277"/>
      <c r="G521" s="278"/>
      <c r="H521" s="277"/>
      <c r="I521" s="278"/>
      <c r="J521" s="208"/>
      <c r="K521" s="140"/>
    </row>
    <row r="522" spans="1:11" ht="19.5" customHeight="1">
      <c r="A522" s="273"/>
      <c r="B522" s="212" t="s">
        <v>170</v>
      </c>
      <c r="C522" s="276"/>
      <c r="D522" s="277">
        <v>240</v>
      </c>
      <c r="E522" s="278">
        <v>240</v>
      </c>
      <c r="F522" s="277"/>
      <c r="G522" s="278"/>
      <c r="H522" s="277"/>
      <c r="I522" s="278"/>
      <c r="J522" s="208"/>
      <c r="K522" s="140"/>
    </row>
    <row r="523" spans="1:11" ht="19.5" customHeight="1">
      <c r="A523" s="273"/>
      <c r="B523" s="212" t="s">
        <v>31</v>
      </c>
      <c r="C523" s="276"/>
      <c r="D523" s="277">
        <v>2</v>
      </c>
      <c r="E523" s="278">
        <v>2</v>
      </c>
      <c r="F523" s="277"/>
      <c r="G523" s="278"/>
      <c r="H523" s="277"/>
      <c r="I523" s="278"/>
      <c r="J523" s="208"/>
      <c r="K523" s="140"/>
    </row>
    <row r="524" spans="1:11" ht="29.25" customHeight="1">
      <c r="A524" s="227" t="s">
        <v>318</v>
      </c>
      <c r="C524" s="250">
        <v>150</v>
      </c>
      <c r="D524" s="251"/>
      <c r="E524" s="305"/>
      <c r="F524" s="248">
        <v>0.35</v>
      </c>
      <c r="G524" s="247">
        <v>1.4999999999999999E-2</v>
      </c>
      <c r="H524" s="248">
        <v>13.83</v>
      </c>
      <c r="I524" s="247">
        <v>56.83</v>
      </c>
      <c r="J524" s="248">
        <v>0</v>
      </c>
      <c r="K524" s="140" t="s">
        <v>143</v>
      </c>
    </row>
    <row r="525" spans="1:11" ht="15" customHeight="1">
      <c r="A525" s="227"/>
      <c r="B525" s="209" t="s">
        <v>319</v>
      </c>
      <c r="C525" s="250"/>
      <c r="D525" s="251">
        <v>15.3</v>
      </c>
      <c r="E525" s="305">
        <v>15</v>
      </c>
      <c r="F525" s="248"/>
      <c r="G525" s="247"/>
      <c r="H525" s="248"/>
      <c r="I525" s="247"/>
      <c r="J525" s="248"/>
      <c r="K525" s="140"/>
    </row>
    <row r="526" spans="1:11" ht="15" customHeight="1">
      <c r="A526" s="227"/>
      <c r="B526" s="209" t="s">
        <v>205</v>
      </c>
      <c r="C526" s="250"/>
      <c r="D526" s="251"/>
      <c r="E526" s="305">
        <v>24</v>
      </c>
      <c r="F526" s="248"/>
      <c r="G526" s="247"/>
      <c r="H526" s="248"/>
      <c r="I526" s="247"/>
      <c r="J526" s="248"/>
      <c r="K526" s="140"/>
    </row>
    <row r="527" spans="1:11" ht="15" customHeight="1">
      <c r="A527" s="227"/>
      <c r="B527" s="209" t="s">
        <v>28</v>
      </c>
      <c r="C527" s="250"/>
      <c r="D527" s="251">
        <v>152</v>
      </c>
      <c r="E527" s="305">
        <v>152</v>
      </c>
      <c r="F527" s="248"/>
      <c r="G527" s="247"/>
      <c r="H527" s="248"/>
      <c r="I527" s="247"/>
      <c r="J527" s="248"/>
      <c r="K527" s="140"/>
    </row>
    <row r="528" spans="1:11" ht="15" customHeight="1">
      <c r="A528" s="227"/>
      <c r="B528" s="209" t="s">
        <v>61</v>
      </c>
      <c r="C528" s="228"/>
      <c r="D528" s="251">
        <v>5</v>
      </c>
      <c r="E528" s="228">
        <v>5</v>
      </c>
      <c r="F528" s="248"/>
      <c r="G528" s="247"/>
      <c r="H528" s="248"/>
      <c r="I528" s="247"/>
      <c r="J528" s="248"/>
      <c r="K528" s="247"/>
    </row>
    <row r="529" spans="1:11" ht="34.5" customHeight="1" thickBot="1">
      <c r="A529" s="227" t="s">
        <v>209</v>
      </c>
      <c r="C529" s="228">
        <v>35</v>
      </c>
      <c r="D529" s="228">
        <v>35</v>
      </c>
      <c r="E529" s="334">
        <v>35</v>
      </c>
      <c r="F529" s="247">
        <v>2.3076923076923075</v>
      </c>
      <c r="G529" s="232">
        <v>0.41958041958041958</v>
      </c>
      <c r="H529" s="247">
        <v>13.846153846153847</v>
      </c>
      <c r="I529" s="232">
        <v>69.230769230769241</v>
      </c>
      <c r="J529" s="228"/>
      <c r="K529" s="291" t="s">
        <v>177</v>
      </c>
    </row>
    <row r="530" spans="1:11" ht="15" customHeight="1" thickBot="1">
      <c r="A530" s="252" t="s">
        <v>39</v>
      </c>
      <c r="B530" s="253"/>
      <c r="C530" s="656">
        <f>C529+C524+112+C511+150+10+C498</f>
        <v>537</v>
      </c>
      <c r="D530" s="236"/>
      <c r="E530" s="270"/>
      <c r="F530" s="256">
        <f>F529+F524+F519+F511+F501+F498</f>
        <v>15.743692307692307</v>
      </c>
      <c r="G530" s="256">
        <f t="shared" ref="G530:J530" si="17">G529+G524+G519+G511+G501+G498</f>
        <v>10.569580419580419</v>
      </c>
      <c r="H530" s="256">
        <f t="shared" si="17"/>
        <v>71.057153846153852</v>
      </c>
      <c r="I530" s="256">
        <f t="shared" si="17"/>
        <v>448.2007692307692</v>
      </c>
      <c r="J530" s="256">
        <f t="shared" si="17"/>
        <v>7.7700000000000005</v>
      </c>
      <c r="K530" s="257"/>
    </row>
    <row r="531" spans="1:11" ht="27.75" customHeight="1">
      <c r="B531" s="272" t="s">
        <v>394</v>
      </c>
      <c r="C531" s="228"/>
      <c r="D531" s="251"/>
      <c r="E531" s="229"/>
      <c r="F531" s="247"/>
      <c r="G531" s="260"/>
      <c r="H531" s="247"/>
      <c r="I531" s="260"/>
      <c r="J531" s="247"/>
      <c r="K531" s="140"/>
    </row>
    <row r="532" spans="1:11" ht="24" customHeight="1">
      <c r="A532" s="227" t="s">
        <v>402</v>
      </c>
      <c r="B532" s="214"/>
      <c r="C532" s="274" t="s">
        <v>241</v>
      </c>
      <c r="D532" s="319"/>
      <c r="E532" s="441"/>
      <c r="F532" s="278">
        <v>8.8000000000000007</v>
      </c>
      <c r="G532" s="277">
        <v>10.35</v>
      </c>
      <c r="H532" s="278">
        <v>22.17</v>
      </c>
      <c r="I532" s="277">
        <v>217.36</v>
      </c>
      <c r="J532" s="278"/>
      <c r="K532" s="140" t="s">
        <v>404</v>
      </c>
    </row>
    <row r="533" spans="1:11" ht="15.75" customHeight="1">
      <c r="A533" s="273"/>
      <c r="B533" s="212" t="s">
        <v>400</v>
      </c>
      <c r="C533" s="274"/>
      <c r="D533" s="319">
        <v>43</v>
      </c>
      <c r="E533" s="441">
        <v>43</v>
      </c>
      <c r="F533" s="278"/>
      <c r="G533" s="277"/>
      <c r="H533" s="278"/>
      <c r="I533" s="277"/>
      <c r="J533" s="358"/>
      <c r="K533" s="140"/>
    </row>
    <row r="534" spans="1:11" ht="15.75" customHeight="1">
      <c r="A534" s="273"/>
      <c r="B534" s="212" t="s">
        <v>28</v>
      </c>
      <c r="C534" s="274"/>
      <c r="D534" s="319">
        <v>258</v>
      </c>
      <c r="E534" s="441">
        <v>258</v>
      </c>
      <c r="F534" s="278"/>
      <c r="G534" s="277"/>
      <c r="H534" s="278"/>
      <c r="I534" s="277"/>
      <c r="J534" s="358"/>
      <c r="K534" s="140"/>
    </row>
    <row r="535" spans="1:11" ht="15.75" customHeight="1">
      <c r="A535" s="273"/>
      <c r="B535" s="212" t="s">
        <v>401</v>
      </c>
      <c r="C535" s="274"/>
      <c r="D535" s="277">
        <v>2</v>
      </c>
      <c r="E535" s="441">
        <v>2</v>
      </c>
      <c r="F535" s="278"/>
      <c r="G535" s="277"/>
      <c r="H535" s="278"/>
      <c r="I535" s="277"/>
      <c r="J535" s="358"/>
      <c r="K535" s="140"/>
    </row>
    <row r="536" spans="1:11" ht="15.75" customHeight="1">
      <c r="A536" s="273"/>
      <c r="B536" s="212" t="s">
        <v>190</v>
      </c>
      <c r="C536" s="274"/>
      <c r="D536" s="277">
        <v>0.4</v>
      </c>
      <c r="E536" s="295">
        <v>0.4</v>
      </c>
      <c r="F536" s="278"/>
      <c r="G536" s="277"/>
      <c r="H536" s="278"/>
      <c r="I536" s="277"/>
      <c r="J536" s="358"/>
      <c r="K536" s="140"/>
    </row>
    <row r="537" spans="1:11" ht="15.75" customHeight="1">
      <c r="A537" s="273"/>
      <c r="B537" s="212" t="s">
        <v>403</v>
      </c>
      <c r="C537" s="274"/>
      <c r="D537" s="277">
        <v>8.16</v>
      </c>
      <c r="E537" s="295">
        <v>8</v>
      </c>
      <c r="F537" s="278"/>
      <c r="G537" s="277"/>
      <c r="H537" s="278"/>
      <c r="I537" s="277"/>
      <c r="J537" s="358"/>
      <c r="K537" s="140"/>
    </row>
    <row r="538" spans="1:11" ht="15.75" customHeight="1">
      <c r="A538" s="227" t="s">
        <v>218</v>
      </c>
      <c r="C538" s="228" t="s">
        <v>336</v>
      </c>
      <c r="D538" s="251"/>
      <c r="E538" s="229"/>
      <c r="F538" s="228">
        <v>0</v>
      </c>
      <c r="G538" s="251">
        <v>0</v>
      </c>
      <c r="H538" s="228">
        <v>19.32</v>
      </c>
      <c r="I538" s="251">
        <v>72.89</v>
      </c>
      <c r="J538" s="228">
        <v>0.02</v>
      </c>
      <c r="K538" s="428" t="s">
        <v>216</v>
      </c>
    </row>
    <row r="539" spans="1:11" ht="15.75" customHeight="1">
      <c r="A539" s="227"/>
      <c r="B539" s="209" t="s">
        <v>208</v>
      </c>
      <c r="C539" s="228"/>
      <c r="D539" s="251">
        <v>0.45</v>
      </c>
      <c r="E539" s="229">
        <v>0.45</v>
      </c>
      <c r="F539" s="228"/>
      <c r="G539" s="251"/>
      <c r="H539" s="228"/>
      <c r="I539" s="251"/>
      <c r="J539" s="228"/>
      <c r="K539" s="140"/>
    </row>
    <row r="540" spans="1:11" ht="15.75" customHeight="1">
      <c r="A540" s="227"/>
      <c r="B540" s="209" t="s">
        <v>135</v>
      </c>
      <c r="C540" s="228"/>
      <c r="D540" s="251">
        <v>160</v>
      </c>
      <c r="E540" s="229">
        <v>160</v>
      </c>
      <c r="F540" s="228"/>
      <c r="G540" s="251"/>
      <c r="H540" s="228"/>
      <c r="I540" s="251"/>
      <c r="J540" s="228"/>
      <c r="K540" s="140"/>
    </row>
    <row r="541" spans="1:11" ht="15.75" customHeight="1">
      <c r="A541" s="227"/>
      <c r="B541" s="209" t="s">
        <v>192</v>
      </c>
      <c r="C541" s="228"/>
      <c r="D541" s="251">
        <v>10</v>
      </c>
      <c r="E541" s="229">
        <v>10</v>
      </c>
      <c r="F541" s="228"/>
      <c r="G541" s="251"/>
      <c r="H541" s="228"/>
      <c r="I541" s="251"/>
      <c r="J541" s="228"/>
      <c r="K541" s="140"/>
    </row>
    <row r="542" spans="1:11" ht="15.75" customHeight="1" thickBot="1">
      <c r="A542" s="227" t="s">
        <v>174</v>
      </c>
      <c r="C542" s="228">
        <v>25</v>
      </c>
      <c r="D542" s="248">
        <v>25</v>
      </c>
      <c r="E542" s="247">
        <v>25</v>
      </c>
      <c r="F542" s="248">
        <v>1.9</v>
      </c>
      <c r="G542" s="247">
        <v>0.2</v>
      </c>
      <c r="H542" s="248">
        <v>12.3</v>
      </c>
      <c r="I542" s="247">
        <v>58.75</v>
      </c>
      <c r="J542" s="248">
        <v>0</v>
      </c>
      <c r="K542" s="140" t="s">
        <v>178</v>
      </c>
    </row>
    <row r="543" spans="1:11" ht="15" customHeight="1" thickBot="1">
      <c r="A543" s="252" t="s">
        <v>39</v>
      </c>
      <c r="B543" s="253"/>
      <c r="C543" s="254">
        <v>325</v>
      </c>
      <c r="D543" s="238"/>
      <c r="E543" s="239"/>
      <c r="F543" s="256">
        <f>F538+F532+F542</f>
        <v>10.700000000000001</v>
      </c>
      <c r="G543" s="256">
        <f t="shared" ref="G543:J543" si="18">G538+G532+G542</f>
        <v>10.549999999999999</v>
      </c>
      <c r="H543" s="256">
        <f t="shared" si="18"/>
        <v>53.790000000000006</v>
      </c>
      <c r="I543" s="256">
        <f t="shared" si="18"/>
        <v>349</v>
      </c>
      <c r="J543" s="256">
        <f t="shared" si="18"/>
        <v>0.02</v>
      </c>
      <c r="K543" s="257"/>
    </row>
    <row r="544" spans="1:11" ht="15" customHeight="1" thickBot="1">
      <c r="A544" s="252" t="s">
        <v>62</v>
      </c>
      <c r="B544" s="284"/>
      <c r="C544" s="254">
        <f>C493+C496+C530+C543</f>
        <v>1422</v>
      </c>
      <c r="D544" s="254"/>
      <c r="E544" s="307"/>
      <c r="F544" s="256">
        <f>F493+F496+F530+F543</f>
        <v>36.230278097815969</v>
      </c>
      <c r="G544" s="256">
        <f>G493+G496+G530+G543</f>
        <v>30.934517003723244</v>
      </c>
      <c r="H544" s="256">
        <f>H493+H496+H530+H543</f>
        <v>187.91861206530967</v>
      </c>
      <c r="I544" s="256">
        <f>I493+I496+I530+I543</f>
        <v>1179.8402235600572</v>
      </c>
      <c r="J544" s="256">
        <f>J493+J496+J530+J543</f>
        <v>13.17</v>
      </c>
      <c r="K544" s="490"/>
    </row>
    <row r="545" spans="1:11" ht="15" customHeight="1">
      <c r="A545" s="218"/>
      <c r="B545" s="218"/>
      <c r="C545" s="391"/>
      <c r="D545" s="391"/>
      <c r="E545" s="391"/>
      <c r="F545" s="315"/>
      <c r="G545" s="315"/>
      <c r="H545" s="315"/>
      <c r="I545" s="315"/>
      <c r="J545" s="315"/>
      <c r="K545" s="209"/>
    </row>
    <row r="546" spans="1:11" ht="15" customHeight="1">
      <c r="A546" s="218"/>
      <c r="B546" s="218"/>
      <c r="C546" s="391"/>
      <c r="E546" s="391"/>
      <c r="F546" s="315"/>
      <c r="G546" s="315"/>
      <c r="H546" s="315"/>
      <c r="I546" s="315"/>
      <c r="J546" s="315"/>
      <c r="K546" s="209"/>
    </row>
    <row r="547" spans="1:11" ht="15.75" customHeight="1" thickBot="1">
      <c r="A547" s="218" t="s">
        <v>99</v>
      </c>
      <c r="B547" s="219"/>
      <c r="C547" s="219"/>
      <c r="D547" s="218"/>
      <c r="K547" s="218"/>
    </row>
    <row r="548" spans="1:11" ht="23.25" customHeight="1">
      <c r="A548" s="221" t="s">
        <v>5</v>
      </c>
      <c r="B548" s="222"/>
      <c r="C548" s="223" t="s">
        <v>6</v>
      </c>
      <c r="D548" s="224" t="s">
        <v>7</v>
      </c>
      <c r="E548" s="223" t="s">
        <v>7</v>
      </c>
      <c r="F548" s="673" t="s">
        <v>8</v>
      </c>
      <c r="G548" s="674"/>
      <c r="H548" s="675"/>
      <c r="I548" s="225" t="s">
        <v>9</v>
      </c>
      <c r="J548" s="226" t="s">
        <v>10</v>
      </c>
      <c r="K548" s="223" t="s">
        <v>64</v>
      </c>
    </row>
    <row r="549" spans="1:11" ht="15.75" customHeight="1" thickBot="1">
      <c r="A549" s="227" t="s">
        <v>12</v>
      </c>
      <c r="C549" s="228" t="s">
        <v>13</v>
      </c>
      <c r="D549" s="229" t="s">
        <v>14</v>
      </c>
      <c r="E549" s="228" t="s">
        <v>14</v>
      </c>
      <c r="F549" s="231"/>
      <c r="G549" s="232"/>
      <c r="H549" s="232"/>
      <c r="I549" s="233" t="s">
        <v>124</v>
      </c>
      <c r="K549" s="228" t="s">
        <v>65</v>
      </c>
    </row>
    <row r="550" spans="1:11" ht="15.75" customHeight="1" thickBot="1">
      <c r="A550" s="234"/>
      <c r="B550" s="235"/>
      <c r="C550" s="230"/>
      <c r="D550" s="236" t="s">
        <v>16</v>
      </c>
      <c r="E550" s="236" t="s">
        <v>17</v>
      </c>
      <c r="F550" s="237" t="s">
        <v>18</v>
      </c>
      <c r="G550" s="237" t="s">
        <v>19</v>
      </c>
      <c r="H550" s="238" t="s">
        <v>20</v>
      </c>
      <c r="I550" s="237" t="s">
        <v>21</v>
      </c>
      <c r="J550" s="239" t="s">
        <v>22</v>
      </c>
      <c r="K550" s="230"/>
    </row>
    <row r="551" spans="1:11" ht="15" customHeight="1">
      <c r="A551" s="227"/>
      <c r="B551" s="218" t="s">
        <v>23</v>
      </c>
      <c r="C551" s="223"/>
      <c r="D551" s="251"/>
      <c r="E551" s="241"/>
      <c r="G551" s="243"/>
      <c r="I551" s="243"/>
      <c r="J551" s="261"/>
      <c r="K551" s="140"/>
    </row>
    <row r="552" spans="1:11" ht="23.25" customHeight="1">
      <c r="A552" s="227" t="s">
        <v>274</v>
      </c>
      <c r="C552" s="228" t="s">
        <v>258</v>
      </c>
      <c r="D552" s="248"/>
      <c r="E552" s="247"/>
      <c r="F552" s="248">
        <v>4.71</v>
      </c>
      <c r="G552" s="247">
        <v>4.8</v>
      </c>
      <c r="H552" s="248">
        <v>23.38</v>
      </c>
      <c r="I552" s="247">
        <v>171.47</v>
      </c>
      <c r="J552" s="248"/>
      <c r="K552" s="140" t="s">
        <v>275</v>
      </c>
    </row>
    <row r="553" spans="1:11" ht="15" customHeight="1">
      <c r="A553" s="227"/>
      <c r="B553" s="203" t="s">
        <v>261</v>
      </c>
      <c r="C553" s="228"/>
      <c r="D553" s="248">
        <v>17.5</v>
      </c>
      <c r="E553" s="247">
        <v>17.5</v>
      </c>
      <c r="F553" s="248"/>
      <c r="G553" s="247"/>
      <c r="H553" s="248"/>
      <c r="I553" s="247"/>
      <c r="J553" s="248"/>
      <c r="K553" s="140"/>
    </row>
    <row r="554" spans="1:11" ht="15" customHeight="1">
      <c r="A554" s="227"/>
      <c r="B554" s="209" t="s">
        <v>27</v>
      </c>
      <c r="C554" s="228"/>
      <c r="D554" s="229">
        <v>70</v>
      </c>
      <c r="E554" s="228">
        <v>70</v>
      </c>
      <c r="F554" s="248"/>
      <c r="G554" s="247"/>
      <c r="H554" s="248"/>
      <c r="I554" s="247"/>
      <c r="J554" s="248"/>
      <c r="K554" s="140"/>
    </row>
    <row r="555" spans="1:11" ht="15" customHeight="1">
      <c r="A555" s="227"/>
      <c r="B555" s="209" t="s">
        <v>28</v>
      </c>
      <c r="C555" s="228"/>
      <c r="D555" s="229">
        <v>53</v>
      </c>
      <c r="E555" s="228">
        <v>53</v>
      </c>
      <c r="F555" s="248"/>
      <c r="G555" s="247"/>
      <c r="H555" s="248"/>
      <c r="I555" s="247"/>
      <c r="J555" s="248"/>
      <c r="K555" s="140"/>
    </row>
    <row r="556" spans="1:11" ht="15" customHeight="1">
      <c r="A556" s="227"/>
      <c r="B556" s="209" t="s">
        <v>29</v>
      </c>
      <c r="C556" s="228"/>
      <c r="D556" s="229">
        <v>2</v>
      </c>
      <c r="E556" s="228">
        <v>2</v>
      </c>
      <c r="F556" s="248"/>
      <c r="G556" s="247"/>
      <c r="H556" s="248"/>
      <c r="I556" s="247"/>
      <c r="J556" s="248"/>
      <c r="K556" s="140"/>
    </row>
    <row r="557" spans="1:11" ht="15" customHeight="1">
      <c r="A557" s="227"/>
      <c r="B557" s="249" t="s">
        <v>190</v>
      </c>
      <c r="C557" s="228"/>
      <c r="D557" s="229">
        <v>0.4</v>
      </c>
      <c r="E557" s="228">
        <v>0.4</v>
      </c>
      <c r="F557" s="248"/>
      <c r="G557" s="247"/>
      <c r="H557" s="248"/>
      <c r="I557" s="247"/>
      <c r="J557" s="248"/>
      <c r="K557" s="140"/>
    </row>
    <row r="558" spans="1:11" ht="15" customHeight="1">
      <c r="A558" s="227"/>
      <c r="B558" s="209" t="s">
        <v>31</v>
      </c>
      <c r="C558" s="228"/>
      <c r="D558" s="248">
        <v>3</v>
      </c>
      <c r="E558" s="247">
        <v>3</v>
      </c>
      <c r="F558" s="248"/>
      <c r="G558" s="247"/>
      <c r="H558" s="248"/>
      <c r="I558" s="247"/>
      <c r="J558" s="247"/>
      <c r="K558" s="140"/>
    </row>
    <row r="559" spans="1:11" ht="23.25" customHeight="1">
      <c r="A559" s="227" t="s">
        <v>32</v>
      </c>
      <c r="C559" s="228" t="s">
        <v>251</v>
      </c>
      <c r="D559" s="220"/>
      <c r="E559" s="233"/>
      <c r="F559" s="248">
        <v>2.8522522522522524</v>
      </c>
      <c r="G559" s="247">
        <v>2.4126126126126128</v>
      </c>
      <c r="H559" s="248">
        <v>10.35</v>
      </c>
      <c r="I559" s="247">
        <v>74.58</v>
      </c>
      <c r="J559" s="263">
        <v>1.17</v>
      </c>
      <c r="K559" s="140" t="s">
        <v>326</v>
      </c>
    </row>
    <row r="560" spans="1:11" ht="15" customHeight="1">
      <c r="A560" s="227"/>
      <c r="B560" s="209" t="s">
        <v>34</v>
      </c>
      <c r="C560" s="228"/>
      <c r="D560" s="248">
        <v>2.5</v>
      </c>
      <c r="E560" s="247">
        <v>2.5</v>
      </c>
      <c r="F560" s="248"/>
      <c r="G560" s="247"/>
      <c r="H560" s="248"/>
      <c r="I560" s="247"/>
      <c r="J560" s="263"/>
      <c r="K560" s="140"/>
    </row>
    <row r="561" spans="1:11" ht="15" customHeight="1">
      <c r="A561" s="227"/>
      <c r="B561" s="209" t="s">
        <v>29</v>
      </c>
      <c r="C561" s="228"/>
      <c r="D561" s="248">
        <v>6</v>
      </c>
      <c r="E561" s="247">
        <v>6</v>
      </c>
      <c r="F561" s="248"/>
      <c r="G561" s="247"/>
      <c r="H561" s="248"/>
      <c r="I561" s="247"/>
      <c r="J561" s="263"/>
      <c r="K561" s="140"/>
    </row>
    <row r="562" spans="1:11" ht="15" customHeight="1">
      <c r="A562" s="229"/>
      <c r="B562" s="209" t="s">
        <v>27</v>
      </c>
      <c r="C562" s="228"/>
      <c r="D562" s="248">
        <v>90</v>
      </c>
      <c r="E562" s="247">
        <v>90</v>
      </c>
      <c r="F562" s="248"/>
      <c r="G562" s="247"/>
      <c r="H562" s="248"/>
      <c r="I562" s="247"/>
      <c r="J562" s="263"/>
      <c r="K562" s="140"/>
    </row>
    <row r="563" spans="1:11" ht="15" customHeight="1">
      <c r="A563" s="229"/>
      <c r="B563" s="209" t="s">
        <v>28</v>
      </c>
      <c r="C563" s="228"/>
      <c r="D563" s="248">
        <v>108</v>
      </c>
      <c r="E563" s="247">
        <v>108</v>
      </c>
      <c r="F563" s="248"/>
      <c r="G563" s="247"/>
      <c r="H563" s="248"/>
      <c r="I563" s="247"/>
      <c r="J563" s="263"/>
      <c r="K563" s="140"/>
    </row>
    <row r="564" spans="1:11" ht="23.25" customHeight="1">
      <c r="A564" s="227" t="s">
        <v>35</v>
      </c>
      <c r="C564" s="250" t="s">
        <v>125</v>
      </c>
      <c r="D564" s="227"/>
      <c r="E564" s="140"/>
      <c r="F564" s="246">
        <v>1.915</v>
      </c>
      <c r="G564" s="247">
        <v>4.3549999999999995</v>
      </c>
      <c r="H564" s="248">
        <v>12.92</v>
      </c>
      <c r="I564" s="247">
        <v>98.5</v>
      </c>
      <c r="J564" s="251"/>
      <c r="K564" s="140" t="s">
        <v>327</v>
      </c>
    </row>
    <row r="565" spans="1:11" ht="15" customHeight="1">
      <c r="A565" s="227"/>
      <c r="B565" s="209" t="s">
        <v>38</v>
      </c>
      <c r="C565" s="228"/>
      <c r="D565" s="229">
        <v>25</v>
      </c>
      <c r="E565" s="228">
        <v>25</v>
      </c>
      <c r="F565" s="229"/>
      <c r="G565" s="228"/>
      <c r="H565" s="251"/>
      <c r="I565" s="228"/>
      <c r="J565" s="251"/>
      <c r="K565" s="140"/>
    </row>
    <row r="566" spans="1:11" ht="15" customHeight="1" thickBot="1">
      <c r="A566" s="227"/>
      <c r="B566" s="209" t="s">
        <v>31</v>
      </c>
      <c r="C566" s="228"/>
      <c r="D566" s="229">
        <v>5</v>
      </c>
      <c r="E566" s="228">
        <v>5</v>
      </c>
      <c r="F566" s="229" t="s">
        <v>3</v>
      </c>
      <c r="G566" s="228"/>
      <c r="H566" s="251"/>
      <c r="I566" s="228"/>
      <c r="J566" s="251"/>
      <c r="K566" s="140"/>
    </row>
    <row r="567" spans="1:11" ht="15.75" customHeight="1" thickBot="1">
      <c r="A567" s="252" t="s">
        <v>39</v>
      </c>
      <c r="B567" s="253"/>
      <c r="C567" s="254">
        <v>359</v>
      </c>
      <c r="D567" s="270"/>
      <c r="E567" s="236"/>
      <c r="F567" s="256">
        <f>SUM(F552:F566)</f>
        <v>9.4772522522522529</v>
      </c>
      <c r="G567" s="256">
        <f>SUM(G552:G566)</f>
        <v>11.567612612612614</v>
      </c>
      <c r="H567" s="256">
        <f>SUM(H552:H566)</f>
        <v>46.65</v>
      </c>
      <c r="I567" s="256">
        <f>SUM(I552:I566)</f>
        <v>344.55</v>
      </c>
      <c r="J567" s="256">
        <f>SUM(J552:J566)</f>
        <v>1.17</v>
      </c>
      <c r="K567" s="257"/>
    </row>
    <row r="568" spans="1:11" ht="15" customHeight="1">
      <c r="A568" s="221"/>
      <c r="B568" s="240" t="s">
        <v>40</v>
      </c>
      <c r="C568" s="297"/>
      <c r="D568" s="316"/>
      <c r="E568" s="223"/>
      <c r="F568" s="260"/>
      <c r="G568" s="225"/>
      <c r="H568" s="260"/>
      <c r="I568" s="225"/>
      <c r="J568" s="260"/>
      <c r="K568" s="241"/>
    </row>
    <row r="569" spans="1:11" ht="15" customHeight="1">
      <c r="A569" s="273" t="s">
        <v>152</v>
      </c>
      <c r="B569" s="212"/>
      <c r="C569" s="276">
        <v>150</v>
      </c>
      <c r="D569" s="293"/>
      <c r="E569" s="293"/>
      <c r="F569" s="278">
        <v>4.3499999999999996</v>
      </c>
      <c r="G569" s="294">
        <v>3.75</v>
      </c>
      <c r="H569" s="295">
        <v>6.3</v>
      </c>
      <c r="I569" s="278">
        <v>76</v>
      </c>
      <c r="J569" s="277">
        <v>0.45</v>
      </c>
      <c r="K569" s="428" t="s">
        <v>138</v>
      </c>
    </row>
    <row r="570" spans="1:11" ht="26.25" customHeight="1">
      <c r="A570" s="209" t="s">
        <v>419</v>
      </c>
      <c r="B570" s="209" t="s">
        <v>159</v>
      </c>
      <c r="C570" s="276"/>
      <c r="D570" s="293">
        <v>155</v>
      </c>
      <c r="E570" s="293">
        <v>150</v>
      </c>
      <c r="F570" s="278"/>
      <c r="G570" s="277"/>
      <c r="H570" s="295"/>
      <c r="I570" s="278"/>
      <c r="J570" s="277"/>
      <c r="K570" s="140"/>
    </row>
    <row r="571" spans="1:11" ht="26.25" customHeight="1" thickBot="1">
      <c r="A571" s="373" t="s">
        <v>191</v>
      </c>
      <c r="B571" s="537" t="s">
        <v>55</v>
      </c>
      <c r="C571" s="375">
        <v>20</v>
      </c>
      <c r="D571" s="538">
        <v>20</v>
      </c>
      <c r="E571" s="194">
        <v>20</v>
      </c>
      <c r="F571" s="194">
        <v>1.5</v>
      </c>
      <c r="G571" s="376">
        <v>1.81</v>
      </c>
      <c r="H571" s="194">
        <v>14.88</v>
      </c>
      <c r="I571" s="376">
        <v>83.4</v>
      </c>
      <c r="J571" s="538"/>
      <c r="K571" s="75" t="s">
        <v>179</v>
      </c>
    </row>
    <row r="572" spans="1:11" ht="15.75" customHeight="1" thickBot="1">
      <c r="A572" s="252" t="s">
        <v>39</v>
      </c>
      <c r="B572" s="253"/>
      <c r="C572" s="254">
        <v>170</v>
      </c>
      <c r="D572" s="270"/>
      <c r="E572" s="257"/>
      <c r="F572" s="271">
        <f>F569+F571</f>
        <v>5.85</v>
      </c>
      <c r="G572" s="256">
        <f t="shared" ref="G572:J572" si="19">G569+G571</f>
        <v>5.5600000000000005</v>
      </c>
      <c r="H572" s="271">
        <f t="shared" si="19"/>
        <v>21.18</v>
      </c>
      <c r="I572" s="256">
        <f t="shared" si="19"/>
        <v>159.4</v>
      </c>
      <c r="J572" s="271">
        <f t="shared" si="19"/>
        <v>0.45</v>
      </c>
      <c r="K572" s="257"/>
    </row>
    <row r="573" spans="1:11" ht="14.25" customHeight="1">
      <c r="A573" s="227"/>
      <c r="B573" s="218" t="s">
        <v>41</v>
      </c>
      <c r="C573" s="356"/>
      <c r="D573" s="259"/>
      <c r="E573" s="355"/>
      <c r="F573" s="248"/>
      <c r="G573" s="225"/>
      <c r="H573" s="248"/>
      <c r="I573" s="225"/>
      <c r="K573" s="354"/>
    </row>
    <row r="574" spans="1:11" s="640" customFormat="1" ht="36.75" customHeight="1">
      <c r="A574" s="649" t="s">
        <v>480</v>
      </c>
      <c r="B574" s="650"/>
      <c r="C574" s="651">
        <v>30</v>
      </c>
      <c r="D574" s="652"/>
      <c r="E574" s="653"/>
      <c r="F574" s="654">
        <v>0.51</v>
      </c>
      <c r="G574" s="652">
        <v>1.5</v>
      </c>
      <c r="H574" s="654">
        <v>2.54</v>
      </c>
      <c r="I574" s="652">
        <v>25.71</v>
      </c>
      <c r="J574" s="654">
        <v>1.04</v>
      </c>
      <c r="K574" s="655" t="s">
        <v>481</v>
      </c>
    </row>
    <row r="575" spans="1:11" s="640" customFormat="1" ht="15" customHeight="1">
      <c r="A575" s="650"/>
      <c r="B575" s="650" t="s">
        <v>482</v>
      </c>
      <c r="C575" s="651"/>
      <c r="D575" s="652">
        <v>34.32</v>
      </c>
      <c r="E575" s="653">
        <v>24</v>
      </c>
      <c r="F575" s="654"/>
      <c r="G575" s="652"/>
      <c r="H575" s="654"/>
      <c r="I575" s="652"/>
      <c r="J575" s="654"/>
      <c r="K575" s="654"/>
    </row>
    <row r="576" spans="1:11" s="640" customFormat="1" ht="15" customHeight="1">
      <c r="A576" s="650"/>
      <c r="B576" s="650" t="s">
        <v>106</v>
      </c>
      <c r="C576" s="651"/>
      <c r="D576" s="652">
        <v>3.6</v>
      </c>
      <c r="E576" s="653">
        <v>3</v>
      </c>
      <c r="F576" s="654"/>
      <c r="G576" s="652"/>
      <c r="H576" s="654"/>
      <c r="I576" s="652"/>
      <c r="J576" s="654"/>
      <c r="K576" s="654"/>
    </row>
    <row r="577" spans="1:11" s="640" customFormat="1" ht="15" customHeight="1">
      <c r="A577" s="650"/>
      <c r="B577" s="650" t="s">
        <v>392</v>
      </c>
      <c r="C577" s="651"/>
      <c r="D577" s="652">
        <v>1.5</v>
      </c>
      <c r="E577" s="653">
        <v>1.5</v>
      </c>
      <c r="F577" s="654"/>
      <c r="G577" s="652"/>
      <c r="H577" s="654"/>
      <c r="I577" s="652"/>
      <c r="J577" s="654"/>
      <c r="K577" s="654"/>
    </row>
    <row r="578" spans="1:11" s="640" customFormat="1" ht="15" customHeight="1">
      <c r="A578" s="650"/>
      <c r="B578" s="650" t="s">
        <v>130</v>
      </c>
      <c r="C578" s="651"/>
      <c r="D578" s="652">
        <v>1.5</v>
      </c>
      <c r="E578" s="653">
        <v>1.5</v>
      </c>
      <c r="F578" s="654"/>
      <c r="G578" s="652"/>
      <c r="H578" s="654"/>
      <c r="I578" s="652"/>
      <c r="J578" s="654"/>
      <c r="K578" s="654"/>
    </row>
    <row r="579" spans="1:11" ht="43.5" customHeight="1">
      <c r="A579" s="227" t="s">
        <v>360</v>
      </c>
      <c r="C579" s="250" t="s">
        <v>92</v>
      </c>
      <c r="D579" s="251"/>
      <c r="E579" s="229"/>
      <c r="F579" s="247">
        <v>1.54</v>
      </c>
      <c r="G579" s="248">
        <v>3.33</v>
      </c>
      <c r="H579" s="247">
        <v>6.97</v>
      </c>
      <c r="I579" s="248">
        <v>69.45</v>
      </c>
      <c r="J579" s="247">
        <v>0.54</v>
      </c>
      <c r="K579" s="140" t="s">
        <v>181</v>
      </c>
    </row>
    <row r="580" spans="1:11" ht="15" customHeight="1">
      <c r="A580" s="227"/>
      <c r="B580" s="209" t="s">
        <v>52</v>
      </c>
      <c r="C580" s="250"/>
      <c r="D580" s="248">
        <v>11.3</v>
      </c>
      <c r="E580" s="246">
        <v>11.3</v>
      </c>
      <c r="F580" s="247"/>
      <c r="G580" s="248"/>
      <c r="H580" s="247"/>
      <c r="I580" s="248"/>
      <c r="J580" s="247"/>
      <c r="K580" s="140"/>
    </row>
    <row r="581" spans="1:11" ht="15" customHeight="1">
      <c r="A581" s="227"/>
      <c r="B581" s="209" t="s">
        <v>43</v>
      </c>
      <c r="C581" s="250"/>
      <c r="D581" s="248">
        <v>3.6</v>
      </c>
      <c r="E581" s="246">
        <v>3</v>
      </c>
      <c r="F581" s="247"/>
      <c r="G581" s="248"/>
      <c r="H581" s="247"/>
      <c r="I581" s="248"/>
      <c r="J581" s="247"/>
      <c r="K581" s="140"/>
    </row>
    <row r="582" spans="1:11" ht="15" customHeight="1">
      <c r="A582" s="227"/>
      <c r="B582" s="209" t="s">
        <v>28</v>
      </c>
      <c r="C582" s="250"/>
      <c r="D582" s="248">
        <v>2.1</v>
      </c>
      <c r="E582" s="246">
        <v>2.1</v>
      </c>
      <c r="F582" s="247"/>
      <c r="G582" s="248"/>
      <c r="H582" s="247"/>
      <c r="I582" s="248"/>
      <c r="J582" s="247"/>
      <c r="K582" s="140"/>
    </row>
    <row r="583" spans="1:11" ht="15" customHeight="1">
      <c r="A583" s="227"/>
      <c r="B583" s="209" t="s">
        <v>30</v>
      </c>
      <c r="C583" s="250"/>
      <c r="D583" s="248">
        <v>0.2</v>
      </c>
      <c r="E583" s="246">
        <v>0.2</v>
      </c>
      <c r="F583" s="247"/>
      <c r="G583" s="248"/>
      <c r="H583" s="247"/>
      <c r="I583" s="248"/>
      <c r="J583" s="247"/>
      <c r="K583" s="140"/>
    </row>
    <row r="584" spans="1:11" ht="15" customHeight="1">
      <c r="A584" s="227"/>
      <c r="B584" s="209" t="s">
        <v>105</v>
      </c>
      <c r="C584" s="250"/>
      <c r="D584" s="248"/>
      <c r="E584" s="246">
        <v>12</v>
      </c>
      <c r="F584" s="247"/>
      <c r="G584" s="248"/>
      <c r="H584" s="247"/>
      <c r="I584" s="248"/>
      <c r="J584" s="247"/>
      <c r="K584" s="140"/>
    </row>
    <row r="585" spans="1:11" ht="15" customHeight="1">
      <c r="A585" s="227"/>
      <c r="B585" s="249" t="s">
        <v>47</v>
      </c>
      <c r="C585" s="327"/>
      <c r="D585" s="300">
        <v>7.5</v>
      </c>
      <c r="E585" s="357">
        <v>6</v>
      </c>
      <c r="F585" s="247"/>
      <c r="G585" s="248"/>
      <c r="H585" s="247"/>
      <c r="I585" s="248"/>
      <c r="J585" s="247"/>
      <c r="K585" s="140"/>
    </row>
    <row r="586" spans="1:11" ht="15" customHeight="1">
      <c r="A586" s="227"/>
      <c r="B586" s="249" t="s">
        <v>42</v>
      </c>
      <c r="C586" s="327"/>
      <c r="D586" s="300">
        <v>7.14</v>
      </c>
      <c r="E586" s="357">
        <v>6</v>
      </c>
      <c r="F586" s="247"/>
      <c r="G586" s="248"/>
      <c r="H586" s="247"/>
      <c r="I586" s="248"/>
      <c r="J586" s="247"/>
      <c r="K586" s="140"/>
    </row>
    <row r="587" spans="1:11" ht="15" customHeight="1">
      <c r="A587" s="227"/>
      <c r="B587" s="209" t="s">
        <v>48</v>
      </c>
      <c r="C587" s="250"/>
      <c r="D587" s="248">
        <v>3</v>
      </c>
      <c r="E587" s="246">
        <v>3</v>
      </c>
      <c r="F587" s="233"/>
      <c r="H587" s="233"/>
      <c r="I587" s="248"/>
      <c r="J587" s="247"/>
      <c r="K587" s="140"/>
    </row>
    <row r="588" spans="1:11" ht="16.5" customHeight="1">
      <c r="A588" s="227"/>
      <c r="B588" s="209" t="s">
        <v>145</v>
      </c>
      <c r="C588" s="250"/>
      <c r="D588" s="248">
        <v>143</v>
      </c>
      <c r="E588" s="246">
        <v>143</v>
      </c>
      <c r="F588" s="233"/>
      <c r="H588" s="233"/>
      <c r="I588" s="248"/>
      <c r="J588" s="247"/>
      <c r="K588" s="140"/>
    </row>
    <row r="589" spans="1:11" ht="15" customHeight="1">
      <c r="A589" s="227"/>
      <c r="B589" s="209" t="s">
        <v>30</v>
      </c>
      <c r="C589" s="250"/>
      <c r="D589" s="248">
        <v>0.65</v>
      </c>
      <c r="E589" s="246">
        <v>0.65</v>
      </c>
      <c r="F589" s="233"/>
      <c r="H589" s="233"/>
      <c r="I589" s="248"/>
      <c r="J589" s="247"/>
      <c r="K589" s="140"/>
    </row>
    <row r="590" spans="1:11" ht="28.5" customHeight="1">
      <c r="A590" s="386" t="s">
        <v>384</v>
      </c>
      <c r="B590" s="275"/>
      <c r="C590" s="276" t="s">
        <v>254</v>
      </c>
      <c r="D590" s="276"/>
      <c r="E590" s="275"/>
      <c r="F590" s="278">
        <v>4.9800000000000004</v>
      </c>
      <c r="G590" s="277">
        <v>5.17</v>
      </c>
      <c r="H590" s="278">
        <v>5.89</v>
      </c>
      <c r="I590" s="294">
        <v>90</v>
      </c>
      <c r="J590" s="294">
        <v>0.3</v>
      </c>
      <c r="K590" s="265" t="s">
        <v>383</v>
      </c>
    </row>
    <row r="591" spans="1:11" ht="15" customHeight="1">
      <c r="A591" s="275"/>
      <c r="B591" s="209" t="s">
        <v>213</v>
      </c>
      <c r="C591" s="228"/>
      <c r="D591" s="247">
        <v>40</v>
      </c>
      <c r="E591" s="248">
        <v>26</v>
      </c>
      <c r="F591" s="276"/>
      <c r="G591" s="275"/>
      <c r="H591" s="276"/>
      <c r="I591" s="275"/>
      <c r="J591" s="276"/>
      <c r="K591" s="276"/>
    </row>
    <row r="592" spans="1:11" ht="15" customHeight="1">
      <c r="A592" s="275"/>
      <c r="B592" s="209" t="s">
        <v>215</v>
      </c>
      <c r="C592" s="228"/>
      <c r="D592" s="247">
        <v>27.3</v>
      </c>
      <c r="E592" s="248">
        <v>26</v>
      </c>
      <c r="F592" s="276"/>
      <c r="G592" s="275"/>
      <c r="H592" s="276"/>
      <c r="I592" s="275"/>
      <c r="J592" s="276"/>
      <c r="K592" s="276"/>
    </row>
    <row r="593" spans="1:12" ht="15" customHeight="1">
      <c r="A593" s="275"/>
      <c r="B593" s="489" t="s">
        <v>223</v>
      </c>
      <c r="C593" s="276"/>
      <c r="D593" s="278">
        <v>6</v>
      </c>
      <c r="E593" s="277">
        <v>6</v>
      </c>
      <c r="F593" s="276"/>
      <c r="G593" s="275"/>
      <c r="H593" s="276"/>
      <c r="I593" s="275"/>
      <c r="J593" s="276"/>
      <c r="K593" s="276"/>
    </row>
    <row r="594" spans="1:12" ht="15" customHeight="1">
      <c r="A594" s="275"/>
      <c r="B594" s="489" t="s">
        <v>28</v>
      </c>
      <c r="C594" s="276"/>
      <c r="D594" s="278">
        <v>8</v>
      </c>
      <c r="E594" s="277">
        <v>8</v>
      </c>
      <c r="F594" s="276"/>
      <c r="G594" s="275"/>
      <c r="H594" s="276"/>
      <c r="I594" s="275"/>
      <c r="J594" s="276"/>
      <c r="K594" s="276"/>
    </row>
    <row r="595" spans="1:12" ht="25.5" customHeight="1">
      <c r="A595" s="275"/>
      <c r="B595" s="489" t="s">
        <v>42</v>
      </c>
      <c r="C595" s="276"/>
      <c r="D595" s="278">
        <v>9.6</v>
      </c>
      <c r="E595" s="277">
        <v>8</v>
      </c>
      <c r="F595" s="276"/>
      <c r="G595" s="275"/>
      <c r="H595" s="276"/>
      <c r="I595" s="275"/>
      <c r="J595" s="276"/>
      <c r="K595" s="276"/>
    </row>
    <row r="596" spans="1:12" ht="15" customHeight="1">
      <c r="A596" s="275"/>
      <c r="B596" s="489" t="s">
        <v>48</v>
      </c>
      <c r="C596" s="276"/>
      <c r="D596" s="278">
        <v>1.5</v>
      </c>
      <c r="E596" s="277">
        <v>1.5</v>
      </c>
      <c r="F596" s="276"/>
      <c r="G596" s="275"/>
      <c r="H596" s="276"/>
      <c r="I596" s="275"/>
      <c r="J596" s="276"/>
      <c r="K596" s="276"/>
    </row>
    <row r="597" spans="1:12" ht="15" customHeight="1">
      <c r="A597" s="275"/>
      <c r="B597" s="489" t="s">
        <v>382</v>
      </c>
      <c r="C597" s="276"/>
      <c r="D597" s="278"/>
      <c r="E597" s="277">
        <v>6</v>
      </c>
      <c r="F597" s="276"/>
      <c r="G597" s="275"/>
      <c r="H597" s="276"/>
      <c r="I597" s="275"/>
      <c r="J597" s="276"/>
      <c r="K597" s="276"/>
    </row>
    <row r="598" spans="1:12" ht="15" customHeight="1">
      <c r="A598" s="275"/>
      <c r="B598" s="489" t="s">
        <v>52</v>
      </c>
      <c r="C598" s="276"/>
      <c r="D598" s="278">
        <v>2.7</v>
      </c>
      <c r="E598" s="277">
        <v>2.7</v>
      </c>
      <c r="F598" s="276"/>
      <c r="G598" s="275"/>
      <c r="H598" s="276"/>
      <c r="I598" s="275"/>
      <c r="J598" s="276"/>
      <c r="K598" s="276"/>
    </row>
    <row r="599" spans="1:12" ht="15" customHeight="1">
      <c r="A599" s="275"/>
      <c r="B599" s="489" t="s">
        <v>45</v>
      </c>
      <c r="C599" s="276"/>
      <c r="D599" s="278"/>
      <c r="E599" s="515">
        <v>48</v>
      </c>
      <c r="F599" s="276"/>
      <c r="G599" s="275"/>
      <c r="H599" s="276"/>
      <c r="I599" s="275"/>
      <c r="J599" s="276"/>
      <c r="K599" s="276"/>
    </row>
    <row r="600" spans="1:12" ht="15" customHeight="1">
      <c r="A600" s="275"/>
      <c r="B600" s="489" t="s">
        <v>48</v>
      </c>
      <c r="C600" s="276"/>
      <c r="D600" s="278">
        <v>2</v>
      </c>
      <c r="E600" s="277">
        <v>2</v>
      </c>
      <c r="F600" s="276"/>
      <c r="G600" s="275"/>
      <c r="H600" s="276"/>
      <c r="I600" s="275"/>
      <c r="J600" s="276"/>
      <c r="K600" s="276"/>
    </row>
    <row r="601" spans="1:12" ht="15" customHeight="1">
      <c r="A601" s="275"/>
      <c r="B601" s="489" t="s">
        <v>386</v>
      </c>
      <c r="C601" s="276"/>
      <c r="D601" s="278"/>
      <c r="E601" s="515">
        <v>40</v>
      </c>
      <c r="F601" s="276"/>
      <c r="G601" s="275"/>
      <c r="H601" s="276"/>
      <c r="I601" s="275"/>
      <c r="J601" s="276"/>
      <c r="K601" s="276"/>
    </row>
    <row r="602" spans="1:12" ht="15" customHeight="1">
      <c r="A602" s="275"/>
      <c r="B602" s="489" t="s">
        <v>385</v>
      </c>
      <c r="C602" s="276"/>
      <c r="D602" s="278"/>
      <c r="E602" s="515">
        <v>20</v>
      </c>
      <c r="F602" s="276"/>
      <c r="G602" s="275"/>
      <c r="H602" s="276"/>
      <c r="I602" s="275"/>
      <c r="J602" s="276"/>
      <c r="K602" s="276"/>
    </row>
    <row r="603" spans="1:12" ht="15" customHeight="1">
      <c r="A603" s="275"/>
      <c r="B603" s="489" t="s">
        <v>86</v>
      </c>
      <c r="C603" s="276"/>
      <c r="D603" s="278">
        <v>5</v>
      </c>
      <c r="E603" s="277">
        <v>5</v>
      </c>
      <c r="F603" s="276"/>
      <c r="G603" s="275"/>
      <c r="H603" s="276"/>
      <c r="I603" s="275"/>
      <c r="J603" s="276"/>
      <c r="K603" s="276"/>
    </row>
    <row r="604" spans="1:12" ht="15" customHeight="1">
      <c r="A604" s="275"/>
      <c r="B604" s="489" t="s">
        <v>52</v>
      </c>
      <c r="C604" s="276"/>
      <c r="D604" s="278">
        <v>1.5</v>
      </c>
      <c r="E604" s="277">
        <v>1.5</v>
      </c>
      <c r="F604" s="276"/>
      <c r="G604" s="275"/>
      <c r="H604" s="276"/>
      <c r="I604" s="275"/>
      <c r="J604" s="276"/>
      <c r="K604" s="276"/>
    </row>
    <row r="605" spans="1:12" ht="15" customHeight="1">
      <c r="A605" s="275"/>
      <c r="B605" s="489" t="s">
        <v>66</v>
      </c>
      <c r="C605" s="276"/>
      <c r="D605" s="278">
        <v>15</v>
      </c>
      <c r="E605" s="277">
        <v>15</v>
      </c>
      <c r="F605" s="276"/>
      <c r="G605" s="275"/>
      <c r="H605" s="276"/>
      <c r="I605" s="275"/>
      <c r="J605" s="276"/>
      <c r="K605" s="276"/>
    </row>
    <row r="606" spans="1:12" ht="15" customHeight="1">
      <c r="A606" s="275"/>
      <c r="B606" s="489" t="s">
        <v>142</v>
      </c>
      <c r="C606" s="276"/>
      <c r="D606" s="278">
        <v>1</v>
      </c>
      <c r="E606" s="277">
        <v>1</v>
      </c>
      <c r="F606" s="276"/>
      <c r="G606" s="275"/>
      <c r="H606" s="276"/>
      <c r="I606" s="275"/>
      <c r="J606" s="276"/>
      <c r="K606" s="276"/>
    </row>
    <row r="607" spans="1:12" ht="15" customHeight="1">
      <c r="A607" s="275"/>
      <c r="B607" s="489" t="s">
        <v>190</v>
      </c>
      <c r="C607" s="276"/>
      <c r="D607" s="278">
        <v>0.16</v>
      </c>
      <c r="E607" s="277">
        <v>0.16</v>
      </c>
      <c r="F607" s="276"/>
      <c r="G607" s="275"/>
      <c r="H607" s="276"/>
      <c r="I607" s="275"/>
      <c r="J607" s="276"/>
      <c r="K607" s="276"/>
    </row>
    <row r="608" spans="1:12" customFormat="1" ht="26.25">
      <c r="A608" s="373" t="s">
        <v>186</v>
      </c>
      <c r="B608" s="399"/>
      <c r="C608" s="530" t="s">
        <v>256</v>
      </c>
      <c r="D608" s="400"/>
      <c r="E608" s="424"/>
      <c r="F608" s="277">
        <v>3.21</v>
      </c>
      <c r="G608" s="295">
        <v>1.615</v>
      </c>
      <c r="H608" s="278">
        <v>22.355999999999998</v>
      </c>
      <c r="I608" s="295">
        <v>116.6</v>
      </c>
      <c r="J608" s="278">
        <v>0.41</v>
      </c>
      <c r="K608" s="75" t="s">
        <v>185</v>
      </c>
      <c r="L608" s="374"/>
    </row>
    <row r="609" spans="1:12" customFormat="1" ht="15">
      <c r="A609" s="401"/>
      <c r="B609" s="399" t="s">
        <v>133</v>
      </c>
      <c r="C609" s="422"/>
      <c r="D609" s="400">
        <v>47.6</v>
      </c>
      <c r="E609" s="424">
        <v>47.6</v>
      </c>
      <c r="F609" s="402"/>
      <c r="G609" s="425"/>
      <c r="H609" s="377"/>
      <c r="I609" s="425"/>
      <c r="J609" s="377"/>
      <c r="K609" s="75"/>
      <c r="L609" s="374"/>
    </row>
    <row r="610" spans="1:12" customFormat="1" ht="15">
      <c r="A610" s="401"/>
      <c r="B610" s="399" t="s">
        <v>135</v>
      </c>
      <c r="C610" s="422"/>
      <c r="D610" s="400">
        <v>71</v>
      </c>
      <c r="E610" s="424">
        <v>71</v>
      </c>
      <c r="F610" s="402"/>
      <c r="G610" s="426"/>
      <c r="H610" s="403"/>
      <c r="I610" s="426"/>
      <c r="J610" s="377"/>
      <c r="K610" s="75"/>
      <c r="L610" s="374"/>
    </row>
    <row r="611" spans="1:12" customFormat="1" ht="15">
      <c r="A611" s="401"/>
      <c r="B611" s="399" t="s">
        <v>190</v>
      </c>
      <c r="C611" s="422"/>
      <c r="D611" s="400">
        <v>0.25</v>
      </c>
      <c r="E611" s="424">
        <v>0.25</v>
      </c>
      <c r="F611" s="402"/>
      <c r="G611" s="425"/>
      <c r="H611" s="377"/>
      <c r="I611" s="425"/>
      <c r="J611" s="377"/>
      <c r="K611" s="75"/>
      <c r="L611" s="374"/>
    </row>
    <row r="612" spans="1:12" customFormat="1" ht="15">
      <c r="A612" s="401"/>
      <c r="B612" s="399" t="s">
        <v>183</v>
      </c>
      <c r="C612" s="422"/>
      <c r="D612" s="400"/>
      <c r="E612" s="424">
        <v>100</v>
      </c>
      <c r="F612" s="402"/>
      <c r="G612" s="425"/>
      <c r="H612" s="377"/>
      <c r="I612" s="425"/>
      <c r="J612" s="377"/>
      <c r="K612" s="75"/>
      <c r="L612" s="374"/>
    </row>
    <row r="613" spans="1:12" customFormat="1" ht="15">
      <c r="A613" s="401"/>
      <c r="B613" s="399" t="s">
        <v>83</v>
      </c>
      <c r="C613" s="422"/>
      <c r="D613" s="400">
        <v>16.5</v>
      </c>
      <c r="E613" s="424">
        <v>13.2</v>
      </c>
      <c r="F613" s="402"/>
      <c r="G613" s="425"/>
      <c r="H613" s="377"/>
      <c r="I613" s="425"/>
      <c r="J613" s="377"/>
      <c r="K613" s="75"/>
      <c r="L613" s="374"/>
    </row>
    <row r="614" spans="1:12" customFormat="1" ht="15">
      <c r="A614" s="401"/>
      <c r="B614" s="399" t="s">
        <v>106</v>
      </c>
      <c r="C614" s="422"/>
      <c r="D614" s="400">
        <v>2</v>
      </c>
      <c r="E614" s="424">
        <v>1.65</v>
      </c>
      <c r="F614" s="402"/>
      <c r="G614" s="425"/>
      <c r="H614" s="377"/>
      <c r="I614" s="425"/>
      <c r="J614" s="377"/>
      <c r="K614" s="75"/>
      <c r="L614" s="374"/>
    </row>
    <row r="615" spans="1:12" customFormat="1" ht="15">
      <c r="A615" s="401"/>
      <c r="B615" s="399" t="s">
        <v>184</v>
      </c>
      <c r="C615" s="422"/>
      <c r="D615" s="400"/>
      <c r="E615" s="424">
        <v>110</v>
      </c>
      <c r="F615" s="402"/>
      <c r="G615" s="425"/>
      <c r="H615" s="377"/>
      <c r="I615" s="425"/>
      <c r="J615" s="377"/>
      <c r="K615" s="75"/>
      <c r="L615" s="374"/>
    </row>
    <row r="616" spans="1:12" customFormat="1" ht="15">
      <c r="A616" s="401"/>
      <c r="B616" s="399" t="s">
        <v>57</v>
      </c>
      <c r="C616" s="422"/>
      <c r="D616" s="400">
        <v>2</v>
      </c>
      <c r="E616" s="424">
        <v>2</v>
      </c>
      <c r="F616" s="402"/>
      <c r="G616" s="425"/>
      <c r="H616" s="377"/>
      <c r="I616" s="425"/>
      <c r="J616" s="377"/>
      <c r="K616" s="75"/>
      <c r="L616" s="374"/>
    </row>
    <row r="617" spans="1:12" ht="15" customHeight="1">
      <c r="A617" s="227" t="s">
        <v>282</v>
      </c>
      <c r="C617" s="229">
        <v>150</v>
      </c>
      <c r="D617" s="247"/>
      <c r="E617" s="246"/>
      <c r="F617" s="247">
        <v>0.12</v>
      </c>
      <c r="G617" s="248">
        <v>0.12</v>
      </c>
      <c r="H617" s="246">
        <v>20.91</v>
      </c>
      <c r="I617" s="247">
        <v>85.95</v>
      </c>
      <c r="J617" s="248">
        <v>0.68</v>
      </c>
      <c r="K617" s="140" t="s">
        <v>271</v>
      </c>
    </row>
    <row r="618" spans="1:12" ht="15" customHeight="1">
      <c r="A618" s="227"/>
      <c r="B618" s="209" t="s">
        <v>188</v>
      </c>
      <c r="C618" s="229"/>
      <c r="D618" s="247">
        <v>28.5</v>
      </c>
      <c r="E618" s="246">
        <v>24</v>
      </c>
      <c r="F618" s="247"/>
      <c r="G618" s="248"/>
      <c r="H618" s="246"/>
      <c r="I618" s="247"/>
      <c r="K618" s="140"/>
    </row>
    <row r="619" spans="1:12" ht="15" customHeight="1">
      <c r="A619" s="227"/>
      <c r="B619" s="209" t="s">
        <v>187</v>
      </c>
      <c r="C619" s="229"/>
      <c r="D619" s="247">
        <v>5</v>
      </c>
      <c r="E619" s="246">
        <v>5</v>
      </c>
      <c r="F619" s="247"/>
      <c r="G619" s="248"/>
      <c r="H619" s="246"/>
      <c r="I619" s="247"/>
      <c r="K619" s="140"/>
    </row>
    <row r="620" spans="1:12" ht="15" customHeight="1">
      <c r="A620" s="227"/>
      <c r="B620" s="209" t="s">
        <v>66</v>
      </c>
      <c r="C620" s="229"/>
      <c r="D620" s="247">
        <v>153</v>
      </c>
      <c r="E620" s="246">
        <v>153</v>
      </c>
      <c r="F620" s="247"/>
      <c r="G620" s="248"/>
      <c r="H620" s="246"/>
      <c r="I620" s="247"/>
      <c r="K620" s="140"/>
    </row>
    <row r="621" spans="1:12" ht="38.25" customHeight="1" thickBot="1">
      <c r="A621" s="227" t="s">
        <v>209</v>
      </c>
      <c r="C621" s="229">
        <v>35</v>
      </c>
      <c r="D621" s="230">
        <v>35</v>
      </c>
      <c r="E621" s="228">
        <v>35</v>
      </c>
      <c r="F621" s="248">
        <v>2.3076923076923075</v>
      </c>
      <c r="G621" s="306">
        <v>0.41958041958041958</v>
      </c>
      <c r="H621" s="248">
        <v>13.846153846153847</v>
      </c>
      <c r="I621" s="306">
        <v>69.230769230769241</v>
      </c>
      <c r="J621" s="251"/>
      <c r="K621" s="291" t="s">
        <v>177</v>
      </c>
    </row>
    <row r="622" spans="1:12" ht="15.75" customHeight="1" thickBot="1">
      <c r="A622" s="252" t="s">
        <v>39</v>
      </c>
      <c r="B622" s="253"/>
      <c r="C622" s="656">
        <f>C621+C617+112+40+20+C579+C574</f>
        <v>537</v>
      </c>
      <c r="D622" s="270"/>
      <c r="E622" s="236"/>
      <c r="F622" s="256">
        <f>F621+F617+F608+F590+F579+F574</f>
        <v>12.667692307692308</v>
      </c>
      <c r="G622" s="256">
        <f t="shared" ref="G622:J622" si="20">G621+G617+G608+G590+G579+G574</f>
        <v>12.154580419580419</v>
      </c>
      <c r="H622" s="256">
        <f t="shared" si="20"/>
        <v>72.512153846153851</v>
      </c>
      <c r="I622" s="256">
        <f t="shared" si="20"/>
        <v>456.94076923076921</v>
      </c>
      <c r="J622" s="256">
        <f t="shared" si="20"/>
        <v>2.97</v>
      </c>
      <c r="K622" s="257"/>
    </row>
    <row r="623" spans="1:12" ht="24.75" customHeight="1">
      <c r="B623" s="549" t="s">
        <v>394</v>
      </c>
      <c r="C623" s="265"/>
      <c r="D623" s="251"/>
      <c r="E623" s="229"/>
      <c r="F623" s="225"/>
      <c r="G623" s="225"/>
      <c r="H623" s="225"/>
      <c r="I623" s="225"/>
      <c r="J623" s="317"/>
      <c r="K623" s="241"/>
    </row>
    <row r="624" spans="1:12" ht="16.5" customHeight="1">
      <c r="A624" s="209" t="s">
        <v>396</v>
      </c>
      <c r="B624" s="546"/>
      <c r="C624" s="547">
        <v>40</v>
      </c>
      <c r="D624" s="247"/>
      <c r="E624" s="263"/>
      <c r="F624" s="247">
        <v>3.67</v>
      </c>
      <c r="G624" s="247">
        <v>5.65</v>
      </c>
      <c r="H624" s="247">
        <v>20.12</v>
      </c>
      <c r="I624" s="247">
        <v>146</v>
      </c>
      <c r="J624" s="247"/>
      <c r="K624" s="551" t="s">
        <v>408</v>
      </c>
    </row>
    <row r="625" spans="1:11" ht="16.5" customHeight="1">
      <c r="B625" s="546" t="s">
        <v>301</v>
      </c>
      <c r="C625" s="547"/>
      <c r="D625" s="247">
        <v>25.64</v>
      </c>
      <c r="E625" s="263">
        <v>25.64</v>
      </c>
      <c r="F625" s="247"/>
      <c r="G625" s="247"/>
      <c r="H625" s="247"/>
      <c r="I625" s="247"/>
      <c r="J625" s="247"/>
      <c r="K625" s="551"/>
    </row>
    <row r="626" spans="1:11" ht="16.5" customHeight="1">
      <c r="B626" s="546" t="s">
        <v>405</v>
      </c>
      <c r="C626" s="547"/>
      <c r="D626" s="247">
        <v>0.8</v>
      </c>
      <c r="E626" s="263">
        <v>0.8</v>
      </c>
      <c r="F626" s="247"/>
      <c r="G626" s="247"/>
      <c r="H626" s="247"/>
      <c r="I626" s="247"/>
      <c r="J626" s="247"/>
      <c r="K626" s="551"/>
    </row>
    <row r="627" spans="1:11" ht="16.5" customHeight="1">
      <c r="B627" s="546" t="s">
        <v>219</v>
      </c>
      <c r="C627" s="547"/>
      <c r="D627" s="247">
        <v>1.36</v>
      </c>
      <c r="E627" s="263">
        <v>1.36</v>
      </c>
      <c r="F627" s="247"/>
      <c r="G627" s="247"/>
      <c r="H627" s="247"/>
      <c r="I627" s="247"/>
      <c r="J627" s="247"/>
      <c r="K627" s="551"/>
    </row>
    <row r="628" spans="1:11" ht="16.5" customHeight="1">
      <c r="B628" s="546" t="s">
        <v>31</v>
      </c>
      <c r="C628" s="547"/>
      <c r="D628" s="247">
        <v>1.1599999999999999</v>
      </c>
      <c r="E628" s="263">
        <v>1.1599999999999999</v>
      </c>
      <c r="F628" s="247"/>
      <c r="G628" s="247"/>
      <c r="H628" s="247"/>
      <c r="I628" s="247"/>
      <c r="J628" s="247"/>
      <c r="K628" s="551"/>
    </row>
    <row r="629" spans="1:11" ht="16.5" customHeight="1">
      <c r="B629" s="546" t="s">
        <v>306</v>
      </c>
      <c r="C629" s="547"/>
      <c r="D629" s="247">
        <v>1.63</v>
      </c>
      <c r="E629" s="263">
        <v>1.36</v>
      </c>
      <c r="F629" s="247"/>
      <c r="G629" s="247"/>
      <c r="H629" s="247"/>
      <c r="I629" s="247"/>
      <c r="J629" s="247"/>
      <c r="K629" s="551"/>
    </row>
    <row r="630" spans="1:11" ht="16.5" customHeight="1">
      <c r="B630" s="546" t="s">
        <v>217</v>
      </c>
      <c r="C630" s="547"/>
      <c r="D630" s="247">
        <v>0.4</v>
      </c>
      <c r="E630" s="263">
        <v>0.4</v>
      </c>
      <c r="F630" s="247"/>
      <c r="G630" s="247"/>
      <c r="H630" s="247"/>
      <c r="I630" s="247"/>
      <c r="J630" s="247"/>
      <c r="K630" s="551"/>
    </row>
    <row r="631" spans="1:11" ht="16.5" customHeight="1">
      <c r="B631" s="546" t="s">
        <v>220</v>
      </c>
      <c r="C631" s="547"/>
      <c r="D631" s="247">
        <v>0.2</v>
      </c>
      <c r="E631" s="263">
        <v>0.2</v>
      </c>
      <c r="F631" s="247"/>
      <c r="G631" s="247"/>
      <c r="H631" s="247"/>
      <c r="I631" s="247"/>
      <c r="J631" s="247"/>
      <c r="K631" s="551"/>
    </row>
    <row r="632" spans="1:11" ht="16.5" customHeight="1">
      <c r="B632" s="546" t="s">
        <v>170</v>
      </c>
      <c r="C632" s="547"/>
      <c r="D632" s="247">
        <v>10.32</v>
      </c>
      <c r="E632" s="263">
        <v>10.32</v>
      </c>
      <c r="F632" s="247"/>
      <c r="G632" s="247"/>
      <c r="H632" s="247"/>
      <c r="I632" s="247"/>
      <c r="J632" s="247"/>
      <c r="K632" s="551"/>
    </row>
    <row r="633" spans="1:11" ht="16.5" customHeight="1">
      <c r="B633" s="546" t="s">
        <v>308</v>
      </c>
      <c r="C633" s="548"/>
      <c r="D633" s="247">
        <v>10.199999999999999</v>
      </c>
      <c r="E633" s="263">
        <v>10</v>
      </c>
      <c r="F633" s="247"/>
      <c r="G633" s="247"/>
      <c r="H633" s="247"/>
      <c r="I633" s="247"/>
      <c r="J633" s="247"/>
      <c r="K633" s="551"/>
    </row>
    <row r="634" spans="1:11" ht="16.5" customHeight="1">
      <c r="B634" s="546" t="s">
        <v>406</v>
      </c>
      <c r="C634" s="548"/>
      <c r="D634" s="247">
        <v>1.25</v>
      </c>
      <c r="E634" s="263">
        <v>1.25</v>
      </c>
      <c r="F634" s="247"/>
      <c r="G634" s="247"/>
      <c r="H634" s="247"/>
      <c r="I634" s="247"/>
      <c r="J634" s="247"/>
      <c r="K634" s="551"/>
    </row>
    <row r="635" spans="1:11" ht="16.5" customHeight="1">
      <c r="B635" s="546" t="s">
        <v>407</v>
      </c>
      <c r="C635" s="548"/>
      <c r="D635" s="247">
        <v>0.75</v>
      </c>
      <c r="E635" s="263">
        <v>0.75</v>
      </c>
      <c r="F635" s="247"/>
      <c r="G635" s="247"/>
      <c r="H635" s="247"/>
      <c r="I635" s="247"/>
      <c r="J635" s="247"/>
      <c r="K635" s="551"/>
    </row>
    <row r="636" spans="1:11" ht="23.25" customHeight="1">
      <c r="A636" s="227" t="s">
        <v>273</v>
      </c>
      <c r="B636" s="546"/>
      <c r="C636" s="228" t="s">
        <v>161</v>
      </c>
      <c r="D636" s="251"/>
      <c r="E636" s="229"/>
      <c r="F636" s="247">
        <v>0.51</v>
      </c>
      <c r="G636" s="247">
        <v>0.21</v>
      </c>
      <c r="H636" s="263">
        <v>5.57</v>
      </c>
      <c r="I636" s="248">
        <v>26.15</v>
      </c>
      <c r="J636" s="247">
        <v>75</v>
      </c>
      <c r="K636" s="550" t="s">
        <v>284</v>
      </c>
    </row>
    <row r="637" spans="1:11" ht="15" customHeight="1">
      <c r="A637" s="227"/>
      <c r="B637" s="209" t="s">
        <v>293</v>
      </c>
      <c r="C637" s="228"/>
      <c r="D637" s="251">
        <v>15.3</v>
      </c>
      <c r="E637" s="229">
        <v>15</v>
      </c>
      <c r="F637" s="228"/>
      <c r="G637" s="251"/>
      <c r="H637" s="228"/>
      <c r="I637" s="251"/>
      <c r="J637" s="228"/>
      <c r="K637" s="140"/>
    </row>
    <row r="638" spans="1:11" ht="15" customHeight="1">
      <c r="A638" s="227"/>
      <c r="B638" s="209" t="s">
        <v>61</v>
      </c>
      <c r="C638" s="228"/>
      <c r="D638" s="251">
        <v>5</v>
      </c>
      <c r="E638" s="229">
        <v>5</v>
      </c>
      <c r="F638" s="228"/>
      <c r="G638" s="251"/>
      <c r="H638" s="228"/>
      <c r="I638" s="251"/>
      <c r="J638" s="228"/>
      <c r="K638" s="140"/>
    </row>
    <row r="639" spans="1:11" ht="15" customHeight="1">
      <c r="A639" s="227"/>
      <c r="B639" s="209" t="s">
        <v>66</v>
      </c>
      <c r="C639" s="228"/>
      <c r="D639" s="251">
        <v>150</v>
      </c>
      <c r="E639" s="229">
        <v>150</v>
      </c>
      <c r="F639" s="228"/>
      <c r="G639" s="251"/>
      <c r="H639" s="228"/>
      <c r="I639" s="251"/>
      <c r="J639" s="228"/>
      <c r="K639" s="140"/>
    </row>
    <row r="640" spans="1:11" ht="24.75" customHeight="1">
      <c r="A640" s="273" t="s">
        <v>54</v>
      </c>
      <c r="B640" s="212"/>
      <c r="C640" s="276">
        <v>100</v>
      </c>
      <c r="D640" s="275">
        <v>100</v>
      </c>
      <c r="E640" s="276">
        <v>100</v>
      </c>
      <c r="F640" s="277">
        <v>0.4</v>
      </c>
      <c r="G640" s="278">
        <v>0.4</v>
      </c>
      <c r="H640" s="277">
        <v>9.8000000000000007</v>
      </c>
      <c r="I640" s="278">
        <v>47</v>
      </c>
      <c r="J640" s="277">
        <v>10</v>
      </c>
      <c r="K640" s="140" t="s">
        <v>140</v>
      </c>
    </row>
    <row r="641" spans="1:11" ht="18" customHeight="1" thickBot="1">
      <c r="A641" s="273" t="s">
        <v>266</v>
      </c>
      <c r="B641" s="203"/>
      <c r="C641" s="278"/>
      <c r="D641" s="275"/>
      <c r="E641" s="276"/>
      <c r="F641" s="277"/>
      <c r="G641" s="278"/>
      <c r="H641" s="277"/>
      <c r="I641" s="278"/>
      <c r="J641" s="208"/>
      <c r="K641" s="140" t="s">
        <v>141</v>
      </c>
    </row>
    <row r="642" spans="1:11" ht="15.75" customHeight="1" thickBot="1">
      <c r="A642" s="252" t="s">
        <v>39</v>
      </c>
      <c r="B642" s="253"/>
      <c r="C642" s="254">
        <v>295</v>
      </c>
      <c r="D642" s="238"/>
      <c r="E642" s="237"/>
      <c r="F642" s="256">
        <f>F640+F636+F624</f>
        <v>4.58</v>
      </c>
      <c r="G642" s="256">
        <f>G640+G636+G624</f>
        <v>6.2600000000000007</v>
      </c>
      <c r="H642" s="256">
        <f>H640+H636+H624</f>
        <v>35.49</v>
      </c>
      <c r="I642" s="256">
        <f>I640+I636+I624</f>
        <v>219.15</v>
      </c>
      <c r="J642" s="256">
        <f>J640+J636+J624</f>
        <v>85</v>
      </c>
      <c r="K642" s="257"/>
    </row>
    <row r="643" spans="1:11" ht="15.75" customHeight="1" thickBot="1">
      <c r="A643" s="252" t="s">
        <v>62</v>
      </c>
      <c r="B643" s="284"/>
      <c r="C643" s="254">
        <f>C567+C572+C622+C642</f>
        <v>1361</v>
      </c>
      <c r="D643" s="254"/>
      <c r="E643" s="254"/>
      <c r="F643" s="256">
        <f>F567+F572+F622+F642</f>
        <v>32.574944559944562</v>
      </c>
      <c r="G643" s="256">
        <f>G567+G572+G622+G642</f>
        <v>35.542193032193033</v>
      </c>
      <c r="H643" s="256">
        <f>H567+H572+H622+H642</f>
        <v>175.83215384615386</v>
      </c>
      <c r="I643" s="256">
        <f>I567+I572+I622+I642</f>
        <v>1180.0407692307692</v>
      </c>
      <c r="J643" s="256">
        <f>J567+J572+J622+J642</f>
        <v>89.59</v>
      </c>
      <c r="K643" s="257"/>
    </row>
    <row r="644" spans="1:11" ht="15" customHeight="1">
      <c r="A644" s="218"/>
      <c r="B644" s="218"/>
      <c r="C644" s="287"/>
      <c r="D644" s="344"/>
      <c r="E644" s="251"/>
      <c r="F644" s="315"/>
      <c r="G644" s="315"/>
      <c r="H644" s="315"/>
      <c r="I644" s="315"/>
      <c r="J644" s="315"/>
      <c r="K644" s="222"/>
    </row>
    <row r="645" spans="1:11" ht="15.75" customHeight="1" thickBot="1">
      <c r="A645" s="218" t="s">
        <v>228</v>
      </c>
      <c r="B645" s="218"/>
      <c r="C645" s="219"/>
      <c r="D645" s="218"/>
      <c r="K645" s="219"/>
    </row>
    <row r="646" spans="1:11" ht="23.25" customHeight="1">
      <c r="A646" s="221" t="s">
        <v>5</v>
      </c>
      <c r="B646" s="222"/>
      <c r="C646" s="223" t="s">
        <v>6</v>
      </c>
      <c r="D646" s="289" t="s">
        <v>7</v>
      </c>
      <c r="E646" s="223" t="s">
        <v>7</v>
      </c>
      <c r="F646" s="673" t="s">
        <v>131</v>
      </c>
      <c r="G646" s="674"/>
      <c r="H646" s="675"/>
      <c r="I646" s="225" t="s">
        <v>9</v>
      </c>
      <c r="J646" s="226" t="s">
        <v>10</v>
      </c>
      <c r="K646" s="223" t="s">
        <v>64</v>
      </c>
    </row>
    <row r="647" spans="1:11" ht="15.75" customHeight="1" thickBot="1">
      <c r="A647" s="227" t="s">
        <v>12</v>
      </c>
      <c r="C647" s="228" t="s">
        <v>13</v>
      </c>
      <c r="D647" s="265" t="s">
        <v>14</v>
      </c>
      <c r="E647" s="228" t="s">
        <v>14</v>
      </c>
      <c r="F647" s="231"/>
      <c r="G647" s="232"/>
      <c r="H647" s="232"/>
      <c r="I647" s="233" t="s">
        <v>124</v>
      </c>
      <c r="K647" s="228" t="s">
        <v>65</v>
      </c>
    </row>
    <row r="648" spans="1:11" ht="15.75" customHeight="1" thickBot="1">
      <c r="A648" s="234"/>
      <c r="B648" s="235"/>
      <c r="C648" s="230"/>
      <c r="D648" s="353" t="s">
        <v>16</v>
      </c>
      <c r="E648" s="236" t="s">
        <v>17</v>
      </c>
      <c r="F648" s="237" t="s">
        <v>18</v>
      </c>
      <c r="G648" s="237" t="s">
        <v>19</v>
      </c>
      <c r="H648" s="238" t="s">
        <v>20</v>
      </c>
      <c r="I648" s="237" t="s">
        <v>21</v>
      </c>
      <c r="J648" s="239" t="s">
        <v>22</v>
      </c>
      <c r="K648" s="230"/>
    </row>
    <row r="649" spans="1:11" ht="15" customHeight="1">
      <c r="A649" s="221"/>
      <c r="B649" s="240" t="s">
        <v>23</v>
      </c>
      <c r="C649" s="223"/>
      <c r="D649" s="316"/>
      <c r="E649" s="241"/>
      <c r="F649" s="261"/>
      <c r="G649" s="243"/>
      <c r="H649" s="261"/>
      <c r="I649" s="243"/>
      <c r="J649" s="261"/>
      <c r="K649" s="241"/>
    </row>
    <row r="650" spans="1:11" ht="23.25" customHeight="1">
      <c r="A650" s="227" t="s">
        <v>242</v>
      </c>
      <c r="C650" s="228" t="s">
        <v>258</v>
      </c>
      <c r="D650" s="248"/>
      <c r="E650" s="247"/>
      <c r="F650" s="248">
        <v>4.24</v>
      </c>
      <c r="G650" s="247">
        <v>4.5999999999999996</v>
      </c>
      <c r="H650" s="248">
        <v>22.61</v>
      </c>
      <c r="I650" s="247">
        <v>149.26</v>
      </c>
      <c r="J650" s="248">
        <v>0.82</v>
      </c>
      <c r="K650" s="140" t="s">
        <v>101</v>
      </c>
    </row>
    <row r="651" spans="1:11" ht="15" customHeight="1">
      <c r="A651" s="227"/>
      <c r="B651" s="209" t="s">
        <v>100</v>
      </c>
      <c r="C651" s="228"/>
      <c r="D651" s="248">
        <v>18</v>
      </c>
      <c r="E651" s="247">
        <v>18</v>
      </c>
      <c r="F651" s="248"/>
      <c r="G651" s="247"/>
      <c r="H651" s="248"/>
      <c r="I651" s="247"/>
      <c r="J651" s="248"/>
      <c r="K651" s="140"/>
    </row>
    <row r="652" spans="1:11" ht="15" customHeight="1">
      <c r="A652" s="227"/>
      <c r="B652" s="209" t="s">
        <v>27</v>
      </c>
      <c r="C652" s="228"/>
      <c r="D652" s="248">
        <v>123</v>
      </c>
      <c r="E652" s="247">
        <v>123</v>
      </c>
      <c r="F652" s="248"/>
      <c r="G652" s="247"/>
      <c r="H652" s="248"/>
      <c r="I652" s="247"/>
      <c r="J652" s="248"/>
      <c r="K652" s="140"/>
    </row>
    <row r="653" spans="1:11" ht="15" customHeight="1">
      <c r="A653" s="227"/>
      <c r="B653" s="209" t="s">
        <v>29</v>
      </c>
      <c r="C653" s="228"/>
      <c r="D653" s="248">
        <v>2</v>
      </c>
      <c r="E653" s="247">
        <v>2</v>
      </c>
      <c r="F653" s="248"/>
      <c r="G653" s="247"/>
      <c r="H653" s="248"/>
      <c r="I653" s="247"/>
      <c r="J653" s="248"/>
      <c r="K653" s="140"/>
    </row>
    <row r="654" spans="1:11" ht="15" customHeight="1">
      <c r="A654" s="227"/>
      <c r="B654" s="249" t="s">
        <v>190</v>
      </c>
      <c r="C654" s="228"/>
      <c r="D654" s="248">
        <v>0.4</v>
      </c>
      <c r="E654" s="247">
        <v>0.4</v>
      </c>
      <c r="F654" s="248"/>
      <c r="G654" s="247"/>
      <c r="H654" s="248"/>
      <c r="I654" s="247"/>
      <c r="J654" s="248"/>
      <c r="K654" s="140"/>
    </row>
    <row r="655" spans="1:11" ht="15" customHeight="1">
      <c r="A655" s="227"/>
      <c r="B655" s="209" t="s">
        <v>31</v>
      </c>
      <c r="C655" s="228"/>
      <c r="D655" s="248">
        <v>3</v>
      </c>
      <c r="E655" s="247">
        <v>3</v>
      </c>
      <c r="F655" s="248"/>
      <c r="G655" s="247"/>
      <c r="H655" s="248"/>
      <c r="I655" s="247"/>
      <c r="J655" s="248"/>
      <c r="K655" s="140"/>
    </row>
    <row r="656" spans="1:11" ht="23.25" customHeight="1">
      <c r="A656" s="227" t="s">
        <v>67</v>
      </c>
      <c r="C656" s="228" t="s">
        <v>251</v>
      </c>
      <c r="D656" s="220"/>
      <c r="E656" s="233"/>
      <c r="F656" s="248">
        <v>3.6672661870503602</v>
      </c>
      <c r="G656" s="247">
        <v>3.1870503597122304</v>
      </c>
      <c r="H656" s="248">
        <v>10.87</v>
      </c>
      <c r="I656" s="247">
        <v>90.78</v>
      </c>
      <c r="J656" s="248">
        <v>1.43</v>
      </c>
      <c r="K656" s="140" t="s">
        <v>329</v>
      </c>
    </row>
    <row r="657" spans="1:11" ht="15" customHeight="1">
      <c r="A657" s="227"/>
      <c r="B657" s="209" t="s">
        <v>69</v>
      </c>
      <c r="C657" s="228"/>
      <c r="D657" s="248">
        <v>2</v>
      </c>
      <c r="E657" s="247">
        <v>2</v>
      </c>
      <c r="F657" s="248"/>
      <c r="G657" s="247"/>
      <c r="H657" s="248"/>
      <c r="I657" s="247"/>
      <c r="J657" s="248"/>
      <c r="K657" s="140"/>
    </row>
    <row r="658" spans="1:11" ht="15" customHeight="1">
      <c r="A658" s="227"/>
      <c r="B658" s="209" t="s">
        <v>29</v>
      </c>
      <c r="C658" s="228"/>
      <c r="D658" s="248">
        <v>6</v>
      </c>
      <c r="E658" s="247">
        <v>6</v>
      </c>
      <c r="F658" s="248"/>
      <c r="G658" s="247"/>
      <c r="H658" s="248"/>
      <c r="I658" s="247"/>
      <c r="J658" s="248"/>
      <c r="K658" s="140"/>
    </row>
    <row r="659" spans="1:11" ht="15" customHeight="1">
      <c r="A659" s="229"/>
      <c r="B659" s="209" t="s">
        <v>27</v>
      </c>
      <c r="C659" s="228"/>
      <c r="D659" s="248">
        <v>110</v>
      </c>
      <c r="E659" s="247">
        <v>110</v>
      </c>
      <c r="F659" s="248"/>
      <c r="G659" s="247"/>
      <c r="H659" s="248"/>
      <c r="I659" s="247"/>
      <c r="J659" s="248"/>
      <c r="K659" s="140"/>
    </row>
    <row r="660" spans="1:11" ht="15" customHeight="1">
      <c r="A660" s="229"/>
      <c r="B660" s="209" t="s">
        <v>28</v>
      </c>
      <c r="C660" s="228"/>
      <c r="D660" s="248">
        <v>80</v>
      </c>
      <c r="E660" s="247">
        <v>80</v>
      </c>
      <c r="F660" s="248"/>
      <c r="G660" s="247"/>
      <c r="H660" s="248"/>
      <c r="I660" s="247"/>
      <c r="J660" s="248"/>
      <c r="K660" s="140"/>
    </row>
    <row r="661" spans="1:11" ht="23.25" customHeight="1">
      <c r="A661" s="373" t="s">
        <v>173</v>
      </c>
      <c r="B661" s="374"/>
      <c r="C661" s="625" t="s">
        <v>252</v>
      </c>
      <c r="D661" s="476"/>
      <c r="E661" s="477"/>
      <c r="F661" s="376">
        <v>3.61</v>
      </c>
      <c r="G661" s="194">
        <v>5.83</v>
      </c>
      <c r="H661" s="376">
        <v>15.49</v>
      </c>
      <c r="I661" s="194">
        <v>128.77000000000001</v>
      </c>
      <c r="J661" s="376">
        <v>7.0000000000000007E-2</v>
      </c>
      <c r="K661" s="75" t="s">
        <v>199</v>
      </c>
    </row>
    <row r="662" spans="1:11" ht="15" customHeight="1">
      <c r="A662" s="373"/>
      <c r="B662" s="374" t="s">
        <v>38</v>
      </c>
      <c r="C662" s="375"/>
      <c r="D662" s="376">
        <v>30</v>
      </c>
      <c r="E662" s="194">
        <v>30</v>
      </c>
      <c r="F662" s="376"/>
      <c r="G662" s="194"/>
      <c r="H662" s="376"/>
      <c r="I662" s="194"/>
      <c r="J662" s="376"/>
      <c r="K662" s="75"/>
    </row>
    <row r="663" spans="1:11" ht="15" customHeight="1">
      <c r="A663" s="373"/>
      <c r="B663" s="374" t="s">
        <v>70</v>
      </c>
      <c r="C663" s="375"/>
      <c r="D663" s="376">
        <v>5.0999999999999996</v>
      </c>
      <c r="E663" s="194">
        <v>5</v>
      </c>
      <c r="F663" s="376"/>
      <c r="G663" s="194"/>
      <c r="H663" s="376"/>
      <c r="I663" s="194"/>
      <c r="J663" s="376"/>
      <c r="K663" s="75"/>
    </row>
    <row r="664" spans="1:11" ht="15" customHeight="1" thickBot="1">
      <c r="A664" s="374"/>
      <c r="B664" s="374" t="s">
        <v>31</v>
      </c>
      <c r="C664" s="626"/>
      <c r="D664" s="376">
        <v>5</v>
      </c>
      <c r="E664" s="627">
        <v>5</v>
      </c>
      <c r="F664" s="376" t="s">
        <v>3</v>
      </c>
      <c r="G664" s="627"/>
      <c r="H664" s="376"/>
      <c r="I664" s="627"/>
      <c r="J664" s="376"/>
      <c r="K664" s="75"/>
    </row>
    <row r="665" spans="1:11" ht="15.75" customHeight="1" thickBot="1">
      <c r="A665" s="252" t="s">
        <v>39</v>
      </c>
      <c r="B665" s="253"/>
      <c r="C665" s="254">
        <v>359</v>
      </c>
      <c r="D665" s="270"/>
      <c r="E665" s="236"/>
      <c r="F665" s="271">
        <f>F650+F656+F661</f>
        <v>11.51726618705036</v>
      </c>
      <c r="G665" s="256">
        <f t="shared" ref="G665:J665" si="21">G650+G656+G661</f>
        <v>13.617050359712231</v>
      </c>
      <c r="H665" s="271">
        <f t="shared" si="21"/>
        <v>48.97</v>
      </c>
      <c r="I665" s="256">
        <f t="shared" si="21"/>
        <v>368.81</v>
      </c>
      <c r="J665" s="271">
        <f t="shared" si="21"/>
        <v>2.3199999999999998</v>
      </c>
      <c r="K665" s="257"/>
    </row>
    <row r="666" spans="1:11" ht="15" customHeight="1">
      <c r="A666" s="227"/>
      <c r="B666" s="218" t="s">
        <v>40</v>
      </c>
      <c r="C666" s="250"/>
      <c r="D666" s="251"/>
      <c r="E666" s="223"/>
      <c r="F666" s="248"/>
      <c r="G666" s="247"/>
      <c r="H666" s="248"/>
      <c r="I666" s="225"/>
      <c r="J666" s="248"/>
      <c r="K666" s="140"/>
    </row>
    <row r="667" spans="1:11" ht="15" customHeight="1" thickBot="1">
      <c r="A667" s="227" t="s">
        <v>351</v>
      </c>
      <c r="C667" s="228">
        <v>200</v>
      </c>
      <c r="D667" s="251">
        <v>200</v>
      </c>
      <c r="E667" s="228">
        <v>200</v>
      </c>
      <c r="F667" s="248">
        <v>1</v>
      </c>
      <c r="G667" s="247"/>
      <c r="H667" s="248">
        <v>20.2</v>
      </c>
      <c r="I667" s="247">
        <v>84.44</v>
      </c>
      <c r="J667" s="248">
        <v>4</v>
      </c>
      <c r="K667" s="553" t="s">
        <v>260</v>
      </c>
    </row>
    <row r="668" spans="1:11" ht="15.75" customHeight="1" thickBot="1">
      <c r="A668" s="252" t="s">
        <v>39</v>
      </c>
      <c r="B668" s="253"/>
      <c r="C668" s="254">
        <v>200</v>
      </c>
      <c r="D668" s="270"/>
      <c r="E668" s="257"/>
      <c r="F668" s="256">
        <f>F667</f>
        <v>1</v>
      </c>
      <c r="G668" s="256">
        <f>G667</f>
        <v>0</v>
      </c>
      <c r="H668" s="256">
        <f>H667</f>
        <v>20.2</v>
      </c>
      <c r="I668" s="256">
        <f>I667</f>
        <v>84.44</v>
      </c>
      <c r="J668" s="256">
        <f>J667</f>
        <v>4</v>
      </c>
      <c r="K668" s="257"/>
    </row>
    <row r="669" spans="1:11" ht="15" customHeight="1">
      <c r="A669" s="221"/>
      <c r="B669" s="240" t="s">
        <v>41</v>
      </c>
      <c r="C669" s="297"/>
      <c r="D669" s="359"/>
      <c r="E669" s="360"/>
      <c r="F669" s="260"/>
      <c r="G669" s="225"/>
      <c r="H669" s="260"/>
      <c r="I669" s="225"/>
      <c r="J669" s="261"/>
      <c r="K669" s="262"/>
    </row>
    <row r="670" spans="1:11" ht="24.75" customHeight="1">
      <c r="A670" s="227" t="s">
        <v>348</v>
      </c>
      <c r="C670" s="228">
        <v>40</v>
      </c>
      <c r="D670" s="248"/>
      <c r="E670" s="247"/>
      <c r="F670" s="248">
        <v>0.56999999999999995</v>
      </c>
      <c r="G670" s="247">
        <v>2.44</v>
      </c>
      <c r="H670" s="248">
        <v>3.34</v>
      </c>
      <c r="I670" s="247">
        <v>37.56</v>
      </c>
      <c r="J670" s="248">
        <v>2.67</v>
      </c>
      <c r="K670" s="247" t="s">
        <v>350</v>
      </c>
    </row>
    <row r="671" spans="1:11" ht="15" customHeight="1">
      <c r="A671" s="227"/>
      <c r="B671" s="209" t="s">
        <v>276</v>
      </c>
      <c r="C671" s="228"/>
      <c r="D671" s="248">
        <v>48.64</v>
      </c>
      <c r="E671" s="247">
        <v>38</v>
      </c>
      <c r="F671" s="248"/>
      <c r="G671" s="247"/>
      <c r="H671" s="248"/>
      <c r="I671" s="247"/>
      <c r="J671" s="248"/>
      <c r="K671" s="247"/>
    </row>
    <row r="672" spans="1:11" ht="15" customHeight="1">
      <c r="A672" s="227"/>
      <c r="B672" s="209" t="s">
        <v>130</v>
      </c>
      <c r="C672" s="228"/>
      <c r="D672" s="248">
        <v>2.4</v>
      </c>
      <c r="E672" s="247">
        <v>2.4</v>
      </c>
      <c r="F672" s="248"/>
      <c r="G672" s="247"/>
      <c r="H672" s="248"/>
      <c r="I672" s="247"/>
      <c r="J672" s="248"/>
      <c r="K672" s="247"/>
    </row>
    <row r="673" spans="1:11" ht="61.5" customHeight="1">
      <c r="A673" s="227" t="s">
        <v>487</v>
      </c>
      <c r="C673" s="250" t="s">
        <v>307</v>
      </c>
      <c r="D673" s="251"/>
      <c r="E673" s="228"/>
      <c r="F673" s="248">
        <v>3.1837</v>
      </c>
      <c r="G673" s="247">
        <v>4.8923000000000005</v>
      </c>
      <c r="H673" s="248">
        <v>4.9959999999999987</v>
      </c>
      <c r="I673" s="247">
        <v>81.56</v>
      </c>
      <c r="J673" s="248">
        <v>9.5399999999999991</v>
      </c>
      <c r="K673" s="140" t="s">
        <v>281</v>
      </c>
    </row>
    <row r="674" spans="1:11" s="378" customFormat="1" ht="18.75" customHeight="1">
      <c r="A674" s="373"/>
      <c r="B674" s="374" t="s">
        <v>323</v>
      </c>
      <c r="C674" s="573"/>
      <c r="D674" s="194">
        <v>11.97</v>
      </c>
      <c r="E674" s="194">
        <v>11.4</v>
      </c>
      <c r="F674" s="376"/>
      <c r="G674" s="194"/>
      <c r="H674" s="376"/>
      <c r="I674" s="194"/>
      <c r="J674" s="376"/>
      <c r="K674" s="75"/>
    </row>
    <row r="675" spans="1:11" s="378" customFormat="1" ht="18.75" customHeight="1">
      <c r="A675" s="373"/>
      <c r="B675" s="374" t="s">
        <v>297</v>
      </c>
      <c r="C675" s="573"/>
      <c r="D675" s="194">
        <v>11.97</v>
      </c>
      <c r="E675" s="194">
        <v>11.4</v>
      </c>
      <c r="F675" s="376"/>
      <c r="G675" s="194"/>
      <c r="H675" s="376"/>
      <c r="I675" s="194"/>
      <c r="J675" s="376"/>
      <c r="K675" s="75"/>
    </row>
    <row r="676" spans="1:11" s="378" customFormat="1" ht="18.75" customHeight="1">
      <c r="A676" s="373"/>
      <c r="B676" s="374" t="s">
        <v>42</v>
      </c>
      <c r="C676" s="573"/>
      <c r="D676" s="194">
        <v>1.19</v>
      </c>
      <c r="E676" s="194">
        <v>1</v>
      </c>
      <c r="F676" s="376"/>
      <c r="G676" s="194"/>
      <c r="H676" s="376"/>
      <c r="I676" s="194"/>
      <c r="J676" s="376"/>
      <c r="K676" s="75"/>
    </row>
    <row r="677" spans="1:11" s="378" customFormat="1" ht="18.75" customHeight="1">
      <c r="A677" s="373"/>
      <c r="B677" s="374" t="s">
        <v>43</v>
      </c>
      <c r="C677" s="573"/>
      <c r="D677" s="194">
        <v>0.96</v>
      </c>
      <c r="E677" s="194">
        <v>0.8</v>
      </c>
      <c r="F677" s="376"/>
      <c r="G677" s="194"/>
      <c r="H677" s="376"/>
      <c r="I677" s="194"/>
      <c r="J677" s="376"/>
      <c r="K677" s="75"/>
    </row>
    <row r="678" spans="1:11" s="378" customFormat="1" ht="18.75" customHeight="1">
      <c r="A678" s="373"/>
      <c r="B678" s="374" t="s">
        <v>44</v>
      </c>
      <c r="C678" s="573"/>
      <c r="D678" s="194">
        <v>1</v>
      </c>
      <c r="E678" s="194">
        <v>1</v>
      </c>
      <c r="F678" s="376"/>
      <c r="G678" s="194"/>
      <c r="H678" s="376"/>
      <c r="I678" s="194"/>
      <c r="J678" s="376"/>
      <c r="K678" s="75"/>
    </row>
    <row r="679" spans="1:11" s="378" customFormat="1" ht="18.75" customHeight="1">
      <c r="A679" s="373"/>
      <c r="B679" s="537" t="s">
        <v>190</v>
      </c>
      <c r="C679" s="573"/>
      <c r="D679" s="194">
        <v>0.1</v>
      </c>
      <c r="E679" s="194">
        <v>0.1</v>
      </c>
      <c r="F679" s="376"/>
      <c r="G679" s="194"/>
      <c r="H679" s="376"/>
      <c r="I679" s="194"/>
      <c r="J679" s="376"/>
      <c r="K679" s="75"/>
    </row>
    <row r="680" spans="1:11" s="378" customFormat="1" ht="18.75" customHeight="1">
      <c r="A680" s="373"/>
      <c r="B680" s="374" t="s">
        <v>45</v>
      </c>
      <c r="C680" s="573"/>
      <c r="D680" s="194"/>
      <c r="E680" s="194">
        <v>14.3</v>
      </c>
      <c r="F680" s="376"/>
      <c r="G680" s="194"/>
      <c r="H680" s="376"/>
      <c r="I680" s="194"/>
      <c r="J680" s="376"/>
      <c r="K680" s="75"/>
    </row>
    <row r="681" spans="1:11" s="378" customFormat="1" ht="18.75" customHeight="1">
      <c r="A681" s="373"/>
      <c r="B681" s="374" t="s">
        <v>164</v>
      </c>
      <c r="C681" s="573"/>
      <c r="D681" s="194"/>
      <c r="E681" s="194">
        <v>10</v>
      </c>
      <c r="F681" s="376"/>
      <c r="G681" s="194"/>
      <c r="H681" s="376"/>
      <c r="I681" s="194"/>
      <c r="J681" s="376"/>
      <c r="K681" s="75"/>
    </row>
    <row r="682" spans="1:11" ht="15" customHeight="1">
      <c r="A682" s="227"/>
      <c r="B682" s="209" t="s">
        <v>51</v>
      </c>
      <c r="C682" s="247"/>
      <c r="D682" s="251">
        <v>37.5</v>
      </c>
      <c r="E682" s="228">
        <v>30</v>
      </c>
      <c r="F682" s="248"/>
      <c r="G682" s="247"/>
      <c r="H682" s="248"/>
      <c r="I682" s="247"/>
      <c r="J682" s="248"/>
      <c r="K682" s="140"/>
    </row>
    <row r="683" spans="1:11" ht="15" customHeight="1">
      <c r="A683" s="227"/>
      <c r="B683" s="209" t="s">
        <v>46</v>
      </c>
      <c r="C683" s="247"/>
      <c r="D683" s="251">
        <v>23.94</v>
      </c>
      <c r="E683" s="228">
        <v>18</v>
      </c>
      <c r="F683" s="248"/>
      <c r="G683" s="247"/>
      <c r="H683" s="248"/>
      <c r="I683" s="247"/>
      <c r="K683" s="140"/>
    </row>
    <row r="684" spans="1:11" ht="15" customHeight="1">
      <c r="A684" s="227"/>
      <c r="B684" s="209" t="s">
        <v>47</v>
      </c>
      <c r="C684" s="247"/>
      <c r="D684" s="251">
        <v>7.5</v>
      </c>
      <c r="E684" s="228">
        <v>6</v>
      </c>
      <c r="F684" s="248"/>
      <c r="G684" s="247"/>
      <c r="H684" s="248"/>
      <c r="I684" s="247"/>
      <c r="K684" s="140"/>
    </row>
    <row r="685" spans="1:11" ht="15" customHeight="1">
      <c r="A685" s="227"/>
      <c r="B685" s="209" t="s">
        <v>42</v>
      </c>
      <c r="C685" s="247"/>
      <c r="D685" s="251">
        <v>7.14</v>
      </c>
      <c r="E685" s="228">
        <v>6</v>
      </c>
      <c r="F685" s="248"/>
      <c r="G685" s="247"/>
      <c r="H685" s="248"/>
      <c r="I685" s="247"/>
      <c r="K685" s="140"/>
    </row>
    <row r="686" spans="1:11" ht="15" customHeight="1">
      <c r="A686" s="227"/>
      <c r="B686" s="209" t="s">
        <v>48</v>
      </c>
      <c r="C686" s="247"/>
      <c r="D686" s="251">
        <v>3</v>
      </c>
      <c r="E686" s="228">
        <v>3</v>
      </c>
      <c r="F686" s="248"/>
      <c r="G686" s="247"/>
      <c r="H686" s="248"/>
      <c r="I686" s="247"/>
      <c r="K686" s="140"/>
    </row>
    <row r="687" spans="1:11" ht="15" customHeight="1">
      <c r="A687" s="227"/>
      <c r="B687" s="249" t="s">
        <v>190</v>
      </c>
      <c r="C687" s="247"/>
      <c r="D687" s="251">
        <v>0.5</v>
      </c>
      <c r="E687" s="228">
        <v>0.5</v>
      </c>
      <c r="F687" s="248"/>
      <c r="G687" s="247"/>
      <c r="H687" s="248"/>
      <c r="I687" s="247"/>
      <c r="K687" s="140"/>
    </row>
    <row r="688" spans="1:11" ht="15" customHeight="1">
      <c r="A688" s="227"/>
      <c r="B688" s="209" t="s">
        <v>28</v>
      </c>
      <c r="C688" s="247"/>
      <c r="D688" s="251">
        <v>120</v>
      </c>
      <c r="E688" s="228">
        <v>120</v>
      </c>
      <c r="F688" s="248"/>
      <c r="G688" s="247"/>
      <c r="H688" s="248"/>
      <c r="I688" s="247"/>
      <c r="K688" s="140"/>
    </row>
    <row r="689" spans="1:11" ht="15" customHeight="1">
      <c r="A689" s="227"/>
      <c r="B689" s="209" t="s">
        <v>72</v>
      </c>
      <c r="C689" s="247"/>
      <c r="D689" s="251">
        <v>5</v>
      </c>
      <c r="E689" s="228">
        <v>5</v>
      </c>
      <c r="F689" s="248"/>
      <c r="G689" s="247"/>
      <c r="H689" s="248"/>
      <c r="I689" s="247"/>
      <c r="K689" s="140"/>
    </row>
    <row r="690" spans="1:11" ht="23.25" customHeight="1">
      <c r="A690" s="227" t="s">
        <v>98</v>
      </c>
      <c r="B690" s="214"/>
      <c r="C690" s="274">
        <v>50</v>
      </c>
      <c r="D690" s="319"/>
      <c r="E690" s="441"/>
      <c r="F690" s="278">
        <v>6.1</v>
      </c>
      <c r="G690" s="277">
        <v>3.88</v>
      </c>
      <c r="H690" s="278">
        <v>7.34</v>
      </c>
      <c r="I690" s="277">
        <v>89</v>
      </c>
      <c r="J690" s="278">
        <v>0.16</v>
      </c>
      <c r="K690" s="140" t="s">
        <v>144</v>
      </c>
    </row>
    <row r="691" spans="1:11" ht="15.75" customHeight="1">
      <c r="A691" s="273"/>
      <c r="B691" s="212" t="s">
        <v>136</v>
      </c>
      <c r="C691" s="274"/>
      <c r="D691" s="319">
        <v>51</v>
      </c>
      <c r="E691" s="441">
        <v>37.5</v>
      </c>
      <c r="F691" s="278"/>
      <c r="G691" s="277"/>
      <c r="H691" s="278"/>
      <c r="I691" s="277"/>
      <c r="J691" s="358"/>
      <c r="K691" s="140"/>
    </row>
    <row r="692" spans="1:11" ht="15.75" customHeight="1">
      <c r="A692" s="273"/>
      <c r="B692" s="212" t="s">
        <v>232</v>
      </c>
      <c r="C692" s="274"/>
      <c r="D692" s="319">
        <v>39.4</v>
      </c>
      <c r="E692" s="441">
        <v>37.5</v>
      </c>
      <c r="F692" s="278"/>
      <c r="G692" s="277"/>
      <c r="H692" s="278"/>
      <c r="I692" s="277"/>
      <c r="J692" s="358"/>
      <c r="K692" s="140"/>
    </row>
    <row r="693" spans="1:11" ht="15.75" customHeight="1">
      <c r="A693" s="273"/>
      <c r="B693" s="212" t="s">
        <v>100</v>
      </c>
      <c r="C693" s="274"/>
      <c r="D693" s="277">
        <v>1.3</v>
      </c>
      <c r="E693" s="441">
        <v>1.25</v>
      </c>
      <c r="F693" s="278"/>
      <c r="G693" s="277"/>
      <c r="H693" s="278"/>
      <c r="I693" s="277"/>
      <c r="J693" s="358"/>
      <c r="K693" s="140"/>
    </row>
    <row r="694" spans="1:11" ht="15.75" customHeight="1">
      <c r="A694" s="273"/>
      <c r="B694" s="212" t="s">
        <v>56</v>
      </c>
      <c r="C694" s="274"/>
      <c r="D694" s="277">
        <v>0.9</v>
      </c>
      <c r="E694" s="295">
        <v>0.75</v>
      </c>
      <c r="F694" s="278"/>
      <c r="G694" s="277"/>
      <c r="H694" s="278"/>
      <c r="I694" s="277"/>
      <c r="J694" s="358"/>
      <c r="K694" s="140"/>
    </row>
    <row r="695" spans="1:11" ht="15.75" customHeight="1">
      <c r="A695" s="273"/>
      <c r="B695" s="212" t="s">
        <v>42</v>
      </c>
      <c r="C695" s="274"/>
      <c r="D695" s="277">
        <v>11.1</v>
      </c>
      <c r="E695" s="295">
        <v>9.3000000000000007</v>
      </c>
      <c r="F695" s="278"/>
      <c r="G695" s="277"/>
      <c r="H695" s="278"/>
      <c r="I695" s="277"/>
      <c r="J695" s="358"/>
      <c r="K695" s="140"/>
    </row>
    <row r="696" spans="1:11" ht="15.75" customHeight="1">
      <c r="A696" s="273"/>
      <c r="B696" s="212" t="s">
        <v>66</v>
      </c>
      <c r="C696" s="274"/>
      <c r="D696" s="277">
        <v>7</v>
      </c>
      <c r="E696" s="441">
        <v>7</v>
      </c>
      <c r="F696" s="278"/>
      <c r="G696" s="277"/>
      <c r="H696" s="278"/>
      <c r="I696" s="277"/>
      <c r="J696" s="358"/>
      <c r="K696" s="140"/>
    </row>
    <row r="697" spans="1:11" ht="15.75" customHeight="1">
      <c r="A697" s="273"/>
      <c r="B697" s="212" t="s">
        <v>190</v>
      </c>
      <c r="C697" s="274"/>
      <c r="D697" s="319">
        <v>0.35</v>
      </c>
      <c r="E697" s="441">
        <v>0.35</v>
      </c>
      <c r="F697" s="278"/>
      <c r="G697" s="277"/>
      <c r="H697" s="278"/>
      <c r="I697" s="277"/>
      <c r="J697" s="358"/>
      <c r="K697" s="140"/>
    </row>
    <row r="698" spans="1:11" ht="15.75" customHeight="1">
      <c r="A698" s="273"/>
      <c r="B698" s="212" t="s">
        <v>61</v>
      </c>
      <c r="C698" s="274"/>
      <c r="D698" s="319">
        <v>0.14000000000000001</v>
      </c>
      <c r="E698" s="441">
        <v>0.14000000000000001</v>
      </c>
      <c r="F698" s="278"/>
      <c r="G698" s="277"/>
      <c r="H698" s="278"/>
      <c r="I698" s="277"/>
      <c r="J698" s="358"/>
      <c r="K698" s="140"/>
    </row>
    <row r="699" spans="1:11" ht="15.75" customHeight="1">
      <c r="A699" s="273"/>
      <c r="B699" s="212" t="s">
        <v>89</v>
      </c>
      <c r="C699" s="274"/>
      <c r="D699" s="319">
        <v>5</v>
      </c>
      <c r="E699" s="441">
        <v>5</v>
      </c>
      <c r="F699" s="358"/>
      <c r="G699" s="277"/>
      <c r="H699" s="278"/>
      <c r="I699" s="277"/>
      <c r="J699" s="278"/>
      <c r="K699" s="140"/>
    </row>
    <row r="700" spans="1:11" ht="15.75" customHeight="1">
      <c r="A700" s="273"/>
      <c r="B700" s="249" t="s">
        <v>48</v>
      </c>
      <c r="C700" s="274"/>
      <c r="D700" s="319">
        <v>1.25</v>
      </c>
      <c r="E700" s="441">
        <v>1.25</v>
      </c>
      <c r="F700" s="358"/>
      <c r="G700" s="277"/>
      <c r="H700" s="278"/>
      <c r="I700" s="277"/>
      <c r="J700" s="278"/>
      <c r="K700" s="140"/>
    </row>
    <row r="701" spans="1:11" ht="15.75" customHeight="1">
      <c r="A701" s="273"/>
      <c r="B701" s="212" t="s">
        <v>45</v>
      </c>
      <c r="C701" s="274"/>
      <c r="D701" s="319"/>
      <c r="E701" s="441">
        <v>59</v>
      </c>
      <c r="F701" s="358"/>
      <c r="G701" s="277"/>
      <c r="H701" s="278"/>
      <c r="I701" s="277"/>
      <c r="J701" s="278"/>
      <c r="K701" s="140"/>
    </row>
    <row r="702" spans="1:11" ht="23.25" customHeight="1">
      <c r="A702" s="227" t="s">
        <v>58</v>
      </c>
      <c r="C702" s="229">
        <v>120</v>
      </c>
      <c r="D702" s="247"/>
      <c r="E702" s="247"/>
      <c r="F702" s="248">
        <v>2.4500000000000002</v>
      </c>
      <c r="G702" s="247">
        <v>3.84</v>
      </c>
      <c r="H702" s="248">
        <v>16.350000000000001</v>
      </c>
      <c r="I702" s="247">
        <v>109.8</v>
      </c>
      <c r="J702" s="248">
        <v>14.53</v>
      </c>
      <c r="K702" s="140" t="s">
        <v>158</v>
      </c>
    </row>
    <row r="703" spans="1:11" ht="15" customHeight="1">
      <c r="A703" s="227"/>
      <c r="B703" s="209" t="s">
        <v>46</v>
      </c>
      <c r="C703" s="229"/>
      <c r="D703" s="247">
        <v>136.80000000000001</v>
      </c>
      <c r="E703" s="247">
        <v>102.6</v>
      </c>
      <c r="F703" s="248"/>
      <c r="G703" s="247"/>
      <c r="H703" s="248"/>
      <c r="I703" s="247"/>
      <c r="J703" s="248"/>
      <c r="K703" s="140"/>
    </row>
    <row r="704" spans="1:11" ht="15" customHeight="1">
      <c r="A704" s="227"/>
      <c r="B704" s="209" t="s">
        <v>27</v>
      </c>
      <c r="C704" s="229"/>
      <c r="D704" s="247">
        <v>18.96</v>
      </c>
      <c r="E704" s="247">
        <v>18</v>
      </c>
      <c r="F704" s="248"/>
      <c r="G704" s="247"/>
      <c r="H704" s="248"/>
      <c r="I704" s="247"/>
      <c r="J704" s="248"/>
      <c r="K704" s="140"/>
    </row>
    <row r="705" spans="1:11" ht="18" customHeight="1">
      <c r="A705" s="227"/>
      <c r="B705" s="209" t="s">
        <v>31</v>
      </c>
      <c r="C705" s="229"/>
      <c r="D705" s="247">
        <v>4.2</v>
      </c>
      <c r="E705" s="247">
        <v>4.2</v>
      </c>
      <c r="F705" s="248"/>
      <c r="G705" s="247"/>
      <c r="H705" s="248"/>
      <c r="I705" s="247"/>
      <c r="J705" s="248"/>
      <c r="K705" s="140"/>
    </row>
    <row r="706" spans="1:11" ht="15" customHeight="1">
      <c r="A706" s="227"/>
      <c r="B706" s="249" t="s">
        <v>190</v>
      </c>
      <c r="C706" s="229"/>
      <c r="D706" s="247">
        <v>0.45</v>
      </c>
      <c r="E706" s="247">
        <v>0.45</v>
      </c>
      <c r="F706" s="248"/>
      <c r="G706" s="247"/>
      <c r="H706" s="248"/>
      <c r="I706" s="247"/>
      <c r="J706" s="248"/>
      <c r="K706" s="140"/>
    </row>
    <row r="707" spans="1:11" ht="21.75" customHeight="1">
      <c r="A707" s="266" t="s">
        <v>263</v>
      </c>
      <c r="C707" s="229">
        <v>150</v>
      </c>
      <c r="D707" s="247"/>
      <c r="E707" s="248"/>
      <c r="F707" s="246">
        <v>0.5</v>
      </c>
      <c r="G707" s="246">
        <v>7.0000000000000007E-2</v>
      </c>
      <c r="H707" s="247">
        <v>14</v>
      </c>
      <c r="I707" s="427">
        <v>60</v>
      </c>
      <c r="J707" s="228">
        <v>0.54</v>
      </c>
      <c r="K707" s="140" t="s">
        <v>264</v>
      </c>
    </row>
    <row r="708" spans="1:11" ht="17.25" customHeight="1">
      <c r="A708" s="267"/>
      <c r="B708" s="209" t="s">
        <v>265</v>
      </c>
      <c r="C708" s="229"/>
      <c r="D708" s="247">
        <v>12.75</v>
      </c>
      <c r="E708" s="248">
        <v>12.5</v>
      </c>
      <c r="F708" s="229"/>
      <c r="G708" s="229"/>
      <c r="H708" s="228"/>
      <c r="I708" s="229"/>
      <c r="J708" s="228"/>
      <c r="K708" s="140"/>
    </row>
    <row r="709" spans="1:11" ht="17.25" customHeight="1">
      <c r="A709" s="267"/>
      <c r="B709" s="212" t="s">
        <v>29</v>
      </c>
      <c r="C709" s="229"/>
      <c r="D709" s="247">
        <v>5</v>
      </c>
      <c r="E709" s="248">
        <v>5</v>
      </c>
      <c r="F709" s="229"/>
      <c r="G709" s="229"/>
      <c r="H709" s="228"/>
      <c r="I709" s="427"/>
      <c r="J709" s="228"/>
      <c r="K709" s="140"/>
    </row>
    <row r="710" spans="1:11" ht="17.25" customHeight="1">
      <c r="A710" s="267"/>
      <c r="B710" s="209" t="s">
        <v>66</v>
      </c>
      <c r="C710" s="229"/>
      <c r="D710" s="247">
        <v>152</v>
      </c>
      <c r="E710" s="248">
        <v>152</v>
      </c>
      <c r="F710" s="229"/>
      <c r="G710" s="229"/>
      <c r="H710" s="228"/>
      <c r="I710" s="427"/>
      <c r="J710" s="228"/>
      <c r="K710" s="140"/>
    </row>
    <row r="711" spans="1:11" ht="31.5" customHeight="1" thickBot="1">
      <c r="A711" s="227" t="s">
        <v>209</v>
      </c>
      <c r="C711" s="228">
        <v>35</v>
      </c>
      <c r="D711" s="251">
        <v>35</v>
      </c>
      <c r="E711" s="228">
        <v>35</v>
      </c>
      <c r="F711" s="247">
        <v>2.3076923076923075</v>
      </c>
      <c r="G711" s="363">
        <v>0.41958041958041958</v>
      </c>
      <c r="H711" s="306">
        <v>13.846153846153847</v>
      </c>
      <c r="I711" s="306">
        <v>69.230769230769241</v>
      </c>
      <c r="J711" s="334"/>
      <c r="K711" s="291" t="s">
        <v>177</v>
      </c>
    </row>
    <row r="712" spans="1:11" ht="15.75" customHeight="1" thickBot="1">
      <c r="A712" s="252" t="s">
        <v>39</v>
      </c>
      <c r="B712" s="253"/>
      <c r="C712" s="254">
        <v>560</v>
      </c>
      <c r="D712" s="270"/>
      <c r="E712" s="236"/>
      <c r="F712" s="256">
        <f>F670+F673+F690+F702+F707+F711</f>
        <v>15.111392307692306</v>
      </c>
      <c r="G712" s="256">
        <f t="shared" ref="G712:J712" si="22">G670+G673+G690+G702+G707+G711</f>
        <v>15.541880419580419</v>
      </c>
      <c r="H712" s="256">
        <f t="shared" si="22"/>
        <v>59.872153846153843</v>
      </c>
      <c r="I712" s="256">
        <f t="shared" si="22"/>
        <v>447.15076923076924</v>
      </c>
      <c r="J712" s="256">
        <f t="shared" si="22"/>
        <v>27.439999999999998</v>
      </c>
      <c r="K712" s="257"/>
    </row>
    <row r="713" spans="1:11" ht="30" customHeight="1">
      <c r="A713" s="364"/>
      <c r="B713" s="272" t="s">
        <v>416</v>
      </c>
      <c r="C713" s="365"/>
      <c r="D713" s="251"/>
      <c r="E713" s="228"/>
      <c r="F713" s="405"/>
      <c r="G713" s="333"/>
      <c r="H713" s="315"/>
      <c r="I713" s="333"/>
      <c r="J713" s="315"/>
      <c r="K713" s="140"/>
    </row>
    <row r="714" spans="1:11" ht="23.25" customHeight="1">
      <c r="A714" s="273" t="s">
        <v>211</v>
      </c>
      <c r="B714" s="203"/>
      <c r="C714" s="274" t="s">
        <v>241</v>
      </c>
      <c r="D714" s="275"/>
      <c r="E714" s="276"/>
      <c r="F714" s="295">
        <v>12.08</v>
      </c>
      <c r="G714" s="278">
        <v>21.52</v>
      </c>
      <c r="H714" s="277">
        <v>2.29</v>
      </c>
      <c r="I714" s="278">
        <v>251.03</v>
      </c>
      <c r="J714" s="277">
        <v>0.25</v>
      </c>
      <c r="K714" s="140" t="s">
        <v>212</v>
      </c>
    </row>
    <row r="715" spans="1:11" ht="15" customHeight="1">
      <c r="A715" s="273"/>
      <c r="B715" s="209" t="s">
        <v>56</v>
      </c>
      <c r="C715" s="274"/>
      <c r="D715" s="277">
        <v>96</v>
      </c>
      <c r="E715" s="278">
        <v>80</v>
      </c>
      <c r="F715" s="277"/>
      <c r="G715" s="278"/>
      <c r="H715" s="277"/>
      <c r="I715" s="278"/>
      <c r="J715" s="277"/>
      <c r="K715" s="140"/>
    </row>
    <row r="716" spans="1:11" ht="15" customHeight="1">
      <c r="A716" s="273"/>
      <c r="B716" s="203" t="s">
        <v>160</v>
      </c>
      <c r="C716" s="274"/>
      <c r="D716" s="277">
        <v>55</v>
      </c>
      <c r="E716" s="278">
        <v>55</v>
      </c>
      <c r="F716" s="277"/>
      <c r="G716" s="278"/>
      <c r="H716" s="277"/>
      <c r="I716" s="278"/>
      <c r="J716" s="277"/>
      <c r="K716" s="140"/>
    </row>
    <row r="717" spans="1:11" ht="15" customHeight="1">
      <c r="A717" s="273"/>
      <c r="B717" s="203" t="s">
        <v>194</v>
      </c>
      <c r="C717" s="274"/>
      <c r="D717" s="277"/>
      <c r="E717" s="278">
        <v>135</v>
      </c>
      <c r="F717" s="277"/>
      <c r="G717" s="278"/>
      <c r="H717" s="277"/>
      <c r="I717" s="278"/>
      <c r="J717" s="277"/>
      <c r="K717" s="140"/>
    </row>
    <row r="718" spans="1:11" ht="15" customHeight="1">
      <c r="A718" s="273"/>
      <c r="B718" s="203" t="s">
        <v>57</v>
      </c>
      <c r="C718" s="274"/>
      <c r="D718" s="277">
        <v>2</v>
      </c>
      <c r="E718" s="278">
        <v>2</v>
      </c>
      <c r="F718" s="277"/>
      <c r="G718" s="278"/>
      <c r="H718" s="277"/>
      <c r="I718" s="278"/>
      <c r="J718" s="277"/>
      <c r="K718" s="140"/>
    </row>
    <row r="719" spans="1:11" ht="15" customHeight="1">
      <c r="A719" s="273"/>
      <c r="B719" s="203" t="s">
        <v>190</v>
      </c>
      <c r="C719" s="274"/>
      <c r="D719" s="277">
        <v>0.3</v>
      </c>
      <c r="E719" s="278">
        <v>0.3</v>
      </c>
      <c r="F719" s="277"/>
      <c r="G719" s="278"/>
      <c r="H719" s="277"/>
      <c r="I719" s="278"/>
      <c r="J719" s="277"/>
      <c r="K719" s="140"/>
    </row>
    <row r="720" spans="1:11" ht="15" customHeight="1">
      <c r="A720" s="273"/>
      <c r="B720" s="203" t="s">
        <v>195</v>
      </c>
      <c r="C720" s="274"/>
      <c r="D720" s="277"/>
      <c r="E720" s="278">
        <v>130</v>
      </c>
      <c r="F720" s="277"/>
      <c r="G720" s="278"/>
      <c r="H720" s="277"/>
      <c r="I720" s="278"/>
      <c r="J720" s="277"/>
      <c r="K720" s="140"/>
    </row>
    <row r="721" spans="1:11" ht="23.25" customHeight="1">
      <c r="A721" s="227" t="s">
        <v>126</v>
      </c>
      <c r="C721" s="250" t="s">
        <v>161</v>
      </c>
      <c r="D721" s="302"/>
      <c r="E721" s="305"/>
      <c r="F721" s="248">
        <v>5.2999999999999999E-2</v>
      </c>
      <c r="G721" s="247">
        <v>1.4999999999999999E-2</v>
      </c>
      <c r="H721" s="248">
        <v>5.0199999999999996</v>
      </c>
      <c r="I721" s="247">
        <v>20.079999999999998</v>
      </c>
      <c r="J721" s="248">
        <v>0.02</v>
      </c>
      <c r="K721" s="140" t="s">
        <v>328</v>
      </c>
    </row>
    <row r="722" spans="1:11" ht="15" customHeight="1">
      <c r="A722" s="227"/>
      <c r="B722" s="209" t="s">
        <v>208</v>
      </c>
      <c r="C722" s="250"/>
      <c r="D722" s="251">
        <v>0.4</v>
      </c>
      <c r="E722" s="228">
        <v>0.4</v>
      </c>
      <c r="F722" s="248"/>
      <c r="G722" s="247"/>
      <c r="H722" s="248"/>
      <c r="I722" s="247"/>
      <c r="J722" s="248"/>
      <c r="K722" s="140"/>
    </row>
    <row r="723" spans="1:11" ht="15" customHeight="1">
      <c r="A723" s="227"/>
      <c r="B723" s="209" t="s">
        <v>29</v>
      </c>
      <c r="C723" s="250"/>
      <c r="D723" s="251">
        <v>5</v>
      </c>
      <c r="E723" s="228">
        <v>5</v>
      </c>
      <c r="F723" s="248"/>
      <c r="G723" s="247"/>
      <c r="H723" s="248"/>
      <c r="I723" s="247"/>
      <c r="J723" s="248"/>
      <c r="K723" s="140"/>
    </row>
    <row r="724" spans="1:11" ht="15" customHeight="1">
      <c r="A724" s="227"/>
      <c r="B724" s="209" t="s">
        <v>28</v>
      </c>
      <c r="C724" s="250"/>
      <c r="D724" s="251">
        <v>150</v>
      </c>
      <c r="E724" s="228">
        <v>150</v>
      </c>
      <c r="F724" s="248"/>
      <c r="G724" s="247"/>
      <c r="H724" s="248"/>
      <c r="I724" s="247"/>
      <c r="J724" s="248"/>
      <c r="K724" s="140"/>
    </row>
    <row r="725" spans="1:11" ht="26.25" customHeight="1">
      <c r="A725" s="373" t="s">
        <v>191</v>
      </c>
      <c r="B725" s="537" t="s">
        <v>55</v>
      </c>
      <c r="C725" s="375">
        <v>20</v>
      </c>
      <c r="D725" s="538">
        <v>20</v>
      </c>
      <c r="E725" s="194">
        <v>20</v>
      </c>
      <c r="F725" s="194">
        <v>1.5</v>
      </c>
      <c r="G725" s="376">
        <v>1.81</v>
      </c>
      <c r="H725" s="194">
        <v>14.88</v>
      </c>
      <c r="I725" s="376">
        <v>83.4</v>
      </c>
      <c r="J725" s="538"/>
      <c r="K725" s="75" t="s">
        <v>179</v>
      </c>
    </row>
    <row r="726" spans="1:11" ht="26.25" customHeight="1" thickBot="1">
      <c r="A726" s="227" t="s">
        <v>174</v>
      </c>
      <c r="C726" s="228">
        <v>25</v>
      </c>
      <c r="D726" s="248">
        <v>25</v>
      </c>
      <c r="E726" s="247">
        <v>25</v>
      </c>
      <c r="F726" s="246">
        <v>1.9</v>
      </c>
      <c r="G726" s="247">
        <v>0.2</v>
      </c>
      <c r="H726" s="248">
        <v>12.3</v>
      </c>
      <c r="I726" s="247">
        <v>58.75</v>
      </c>
      <c r="J726" s="248">
        <v>0</v>
      </c>
      <c r="K726" s="140" t="s">
        <v>178</v>
      </c>
    </row>
    <row r="727" spans="1:11" ht="15.75" customHeight="1" thickBot="1">
      <c r="A727" s="252" t="s">
        <v>39</v>
      </c>
      <c r="B727" s="253"/>
      <c r="C727" s="656">
        <f>C726+C725+155+C714</f>
        <v>330</v>
      </c>
      <c r="D727" s="238"/>
      <c r="E727" s="237"/>
      <c r="F727" s="256">
        <f>F726+F725+F721+F714</f>
        <v>15.532999999999999</v>
      </c>
      <c r="G727" s="256">
        <f t="shared" ref="G727:J727" si="23">G726+G725+G721+G714</f>
        <v>23.545000000000002</v>
      </c>
      <c r="H727" s="256">
        <f t="shared" si="23"/>
        <v>34.49</v>
      </c>
      <c r="I727" s="256">
        <f t="shared" si="23"/>
        <v>413.26</v>
      </c>
      <c r="J727" s="256">
        <f t="shared" si="23"/>
        <v>0.27</v>
      </c>
      <c r="K727" s="257"/>
    </row>
    <row r="728" spans="1:11" ht="15.75" customHeight="1" thickBot="1">
      <c r="A728" s="340" t="s">
        <v>62</v>
      </c>
      <c r="B728" s="219"/>
      <c r="C728" s="341">
        <f>C665+C668+C712+C727</f>
        <v>1449</v>
      </c>
      <c r="D728" s="342"/>
      <c r="E728" s="341"/>
      <c r="F728" s="367">
        <f>F665+F668+F712+F727</f>
        <v>43.161658494742667</v>
      </c>
      <c r="G728" s="367">
        <f>G665+G668+G712+G727</f>
        <v>52.703930779292648</v>
      </c>
      <c r="H728" s="343">
        <f>H665+H668+H712+H727</f>
        <v>163.53215384615385</v>
      </c>
      <c r="I728" s="367">
        <f>I665+I668+I712+I727</f>
        <v>1313.6607692307693</v>
      </c>
      <c r="J728" s="368">
        <f>J665+J668+J712+J727</f>
        <v>34.03</v>
      </c>
      <c r="K728" s="341"/>
    </row>
    <row r="729" spans="1:11" ht="15" customHeight="1">
      <c r="A729" s="218"/>
      <c r="C729" s="369"/>
      <c r="D729" s="209"/>
      <c r="F729" s="315"/>
      <c r="G729" s="315"/>
      <c r="H729" s="315"/>
      <c r="I729" s="315"/>
      <c r="K729" s="209"/>
    </row>
    <row r="730" spans="1:11" ht="15.75" customHeight="1" thickBot="1">
      <c r="A730" s="218" t="s">
        <v>229</v>
      </c>
      <c r="B730" s="218"/>
      <c r="C730" s="219"/>
      <c r="D730" s="218"/>
      <c r="K730" s="218"/>
    </row>
    <row r="731" spans="1:11" ht="23.25" customHeight="1">
      <c r="A731" s="221" t="s">
        <v>5</v>
      </c>
      <c r="B731" s="222"/>
      <c r="C731" s="223" t="s">
        <v>6</v>
      </c>
      <c r="D731" s="316" t="s">
        <v>7</v>
      </c>
      <c r="E731" s="223" t="s">
        <v>7</v>
      </c>
      <c r="F731" s="673" t="s">
        <v>8</v>
      </c>
      <c r="G731" s="674"/>
      <c r="H731" s="675"/>
      <c r="I731" s="225" t="s">
        <v>9</v>
      </c>
      <c r="J731" s="226" t="s">
        <v>10</v>
      </c>
      <c r="K731" s="370" t="s">
        <v>64</v>
      </c>
    </row>
    <row r="732" spans="1:11" ht="15.75" customHeight="1" thickBot="1">
      <c r="A732" s="227" t="s">
        <v>12</v>
      </c>
      <c r="C732" s="228" t="s">
        <v>13</v>
      </c>
      <c r="D732" s="251" t="s">
        <v>14</v>
      </c>
      <c r="E732" s="228" t="s">
        <v>14</v>
      </c>
      <c r="F732" s="232"/>
      <c r="G732" s="232"/>
      <c r="H732" s="232"/>
      <c r="I732" s="233" t="s">
        <v>124</v>
      </c>
      <c r="K732" s="371" t="s">
        <v>65</v>
      </c>
    </row>
    <row r="733" spans="1:11" ht="15.75" customHeight="1" thickBot="1">
      <c r="A733" s="227"/>
      <c r="C733" s="228"/>
      <c r="D733" s="270" t="s">
        <v>16</v>
      </c>
      <c r="E733" s="236" t="s">
        <v>17</v>
      </c>
      <c r="F733" s="317" t="s">
        <v>18</v>
      </c>
      <c r="G733" s="225" t="s">
        <v>19</v>
      </c>
      <c r="H733" s="260" t="s">
        <v>20</v>
      </c>
      <c r="I733" s="225" t="s">
        <v>21</v>
      </c>
      <c r="J733" s="318" t="s">
        <v>22</v>
      </c>
      <c r="K733" s="371"/>
    </row>
    <row r="734" spans="1:11" ht="15" customHeight="1">
      <c r="A734" s="221"/>
      <c r="B734" s="240" t="s">
        <v>23</v>
      </c>
      <c r="C734" s="223"/>
      <c r="D734" s="316"/>
      <c r="E734" s="241"/>
      <c r="F734" s="261"/>
      <c r="G734" s="243"/>
      <c r="H734" s="261"/>
      <c r="I734" s="243"/>
      <c r="J734" s="261"/>
      <c r="K734" s="140"/>
    </row>
    <row r="735" spans="1:11" ht="23.25" customHeight="1">
      <c r="A735" s="227" t="s">
        <v>243</v>
      </c>
      <c r="C735" s="228" t="s">
        <v>258</v>
      </c>
      <c r="D735" s="251"/>
      <c r="E735" s="228"/>
      <c r="F735" s="248">
        <v>6.02</v>
      </c>
      <c r="G735" s="247">
        <v>4.84</v>
      </c>
      <c r="H735" s="248">
        <v>30.97</v>
      </c>
      <c r="I735" s="247">
        <v>191.96</v>
      </c>
      <c r="J735" s="248">
        <v>0.67</v>
      </c>
      <c r="K735" s="140" t="s">
        <v>129</v>
      </c>
    </row>
    <row r="736" spans="1:11" ht="15" customHeight="1">
      <c r="A736" s="227"/>
      <c r="B736" s="209" t="s">
        <v>81</v>
      </c>
      <c r="C736" s="228"/>
      <c r="D736" s="251">
        <v>18</v>
      </c>
      <c r="E736" s="228">
        <v>18</v>
      </c>
      <c r="F736" s="248"/>
      <c r="G736" s="247"/>
      <c r="H736" s="248"/>
      <c r="I736" s="247"/>
      <c r="J736" s="248"/>
      <c r="K736" s="140"/>
    </row>
    <row r="737" spans="1:11" ht="15" customHeight="1">
      <c r="A737" s="227"/>
      <c r="B737" s="209" t="s">
        <v>27</v>
      </c>
      <c r="C737" s="228"/>
      <c r="D737" s="251">
        <v>70</v>
      </c>
      <c r="E737" s="228">
        <v>70</v>
      </c>
      <c r="F737" s="248"/>
      <c r="G737" s="247"/>
      <c r="H737" s="248"/>
      <c r="I737" s="247"/>
      <c r="J737" s="248"/>
      <c r="K737" s="140"/>
    </row>
    <row r="738" spans="1:11" ht="15" customHeight="1">
      <c r="A738" s="227"/>
      <c r="B738" s="209" t="s">
        <v>28</v>
      </c>
      <c r="C738" s="228"/>
      <c r="D738" s="251">
        <v>53</v>
      </c>
      <c r="E738" s="228">
        <v>53</v>
      </c>
      <c r="F738" s="248"/>
      <c r="G738" s="247"/>
      <c r="H738" s="248"/>
      <c r="I738" s="247"/>
      <c r="J738" s="248"/>
      <c r="K738" s="140"/>
    </row>
    <row r="739" spans="1:11" ht="15" customHeight="1">
      <c r="A739" s="227"/>
      <c r="B739" s="209" t="s">
        <v>29</v>
      </c>
      <c r="C739" s="228"/>
      <c r="D739" s="251">
        <v>2</v>
      </c>
      <c r="E739" s="228">
        <v>2</v>
      </c>
      <c r="F739" s="248"/>
      <c r="G739" s="247"/>
      <c r="H739" s="248"/>
      <c r="I739" s="247"/>
      <c r="J739" s="248"/>
      <c r="K739" s="140"/>
    </row>
    <row r="740" spans="1:11" ht="15" customHeight="1">
      <c r="A740" s="227"/>
      <c r="B740" s="249" t="s">
        <v>190</v>
      </c>
      <c r="C740" s="228"/>
      <c r="D740" s="251">
        <v>0.4</v>
      </c>
      <c r="E740" s="228">
        <v>0.4</v>
      </c>
      <c r="F740" s="248"/>
      <c r="G740" s="247"/>
      <c r="H740" s="248"/>
      <c r="I740" s="247"/>
      <c r="J740" s="248"/>
      <c r="K740" s="140"/>
    </row>
    <row r="741" spans="1:11" ht="15" customHeight="1">
      <c r="A741" s="227"/>
      <c r="B741" s="209" t="s">
        <v>31</v>
      </c>
      <c r="C741" s="228"/>
      <c r="D741" s="251">
        <v>3</v>
      </c>
      <c r="E741" s="228">
        <v>3</v>
      </c>
      <c r="F741" s="248"/>
      <c r="G741" s="247"/>
      <c r="H741" s="248"/>
      <c r="I741" s="247"/>
      <c r="J741" s="248"/>
      <c r="K741" s="140"/>
    </row>
    <row r="742" spans="1:11" ht="23.25" customHeight="1">
      <c r="A742" s="401" t="s">
        <v>397</v>
      </c>
      <c r="B742" s="399"/>
      <c r="C742" s="438" t="s">
        <v>251</v>
      </c>
      <c r="D742" s="457"/>
      <c r="E742" s="400"/>
      <c r="F742" s="440">
        <v>3.0325232901236614</v>
      </c>
      <c r="G742" s="377">
        <v>2.3958740841428243</v>
      </c>
      <c r="H742" s="440">
        <v>10.482708219155825</v>
      </c>
      <c r="I742" s="377">
        <v>75.76195432928796</v>
      </c>
      <c r="J742" s="440">
        <v>1.38</v>
      </c>
      <c r="K742" s="75" t="s">
        <v>176</v>
      </c>
    </row>
    <row r="743" spans="1:11" ht="15" customHeight="1">
      <c r="A743" s="401"/>
      <c r="B743" s="374" t="s">
        <v>208</v>
      </c>
      <c r="C743" s="456"/>
      <c r="D743" s="439">
        <v>0.45</v>
      </c>
      <c r="E743" s="438">
        <v>0.45</v>
      </c>
      <c r="F743" s="440"/>
      <c r="G743" s="377"/>
      <c r="H743" s="440"/>
      <c r="I743" s="377"/>
      <c r="J743" s="440"/>
      <c r="K743" s="75"/>
    </row>
    <row r="744" spans="1:11" ht="15" customHeight="1">
      <c r="A744" s="401"/>
      <c r="B744" s="399" t="s">
        <v>29</v>
      </c>
      <c r="C744" s="456"/>
      <c r="D744" s="439">
        <v>6</v>
      </c>
      <c r="E744" s="438">
        <v>6</v>
      </c>
      <c r="F744" s="440"/>
      <c r="G744" s="377"/>
      <c r="H744" s="440"/>
      <c r="I744" s="377"/>
      <c r="J744" s="440"/>
      <c r="K744" s="75"/>
    </row>
    <row r="745" spans="1:11" ht="15" customHeight="1">
      <c r="A745" s="401"/>
      <c r="B745" s="399" t="s">
        <v>27</v>
      </c>
      <c r="C745" s="456"/>
      <c r="D745" s="439">
        <v>92</v>
      </c>
      <c r="E745" s="438">
        <v>90</v>
      </c>
      <c r="F745" s="440"/>
      <c r="G745" s="377"/>
      <c r="H745" s="440"/>
      <c r="I745" s="377"/>
      <c r="J745" s="440"/>
      <c r="K745" s="75"/>
    </row>
    <row r="746" spans="1:11" ht="15" customHeight="1">
      <c r="A746" s="401"/>
      <c r="B746" s="399" t="s">
        <v>28</v>
      </c>
      <c r="C746" s="456"/>
      <c r="D746" s="439">
        <v>90</v>
      </c>
      <c r="E746" s="438">
        <v>90</v>
      </c>
      <c r="F746" s="440"/>
      <c r="G746" s="377"/>
      <c r="H746" s="440"/>
      <c r="I746" s="377"/>
      <c r="J746" s="440"/>
      <c r="K746" s="75"/>
    </row>
    <row r="747" spans="1:11" ht="23.25" customHeight="1">
      <c r="A747" s="227" t="s">
        <v>35</v>
      </c>
      <c r="C747" s="250" t="s">
        <v>125</v>
      </c>
      <c r="D747" s="227"/>
      <c r="E747" s="140"/>
      <c r="F747" s="246">
        <v>1.915</v>
      </c>
      <c r="G747" s="247">
        <v>4.3549999999999995</v>
      </c>
      <c r="H747" s="248">
        <v>12.92</v>
      </c>
      <c r="I747" s="247">
        <v>98.5</v>
      </c>
      <c r="J747" s="251"/>
      <c r="K747" s="140" t="s">
        <v>327</v>
      </c>
    </row>
    <row r="748" spans="1:11" ht="15" customHeight="1">
      <c r="A748" s="227"/>
      <c r="B748" s="209" t="s">
        <v>38</v>
      </c>
      <c r="C748" s="228"/>
      <c r="D748" s="229">
        <v>25</v>
      </c>
      <c r="E748" s="228">
        <v>25</v>
      </c>
      <c r="F748" s="229"/>
      <c r="G748" s="228"/>
      <c r="H748" s="251"/>
      <c r="I748" s="228"/>
      <c r="J748" s="251"/>
      <c r="K748" s="140"/>
    </row>
    <row r="749" spans="1:11" ht="15" customHeight="1" thickBot="1">
      <c r="A749" s="227"/>
      <c r="B749" s="209" t="s">
        <v>31</v>
      </c>
      <c r="C749" s="228"/>
      <c r="D749" s="229">
        <v>5</v>
      </c>
      <c r="E749" s="228">
        <v>5</v>
      </c>
      <c r="F749" s="229" t="s">
        <v>3</v>
      </c>
      <c r="G749" s="228"/>
      <c r="H749" s="251"/>
      <c r="I749" s="228"/>
      <c r="J749" s="251"/>
      <c r="K749" s="140"/>
    </row>
    <row r="750" spans="1:11" ht="15.75" customHeight="1" thickBot="1">
      <c r="A750" s="252" t="s">
        <v>39</v>
      </c>
      <c r="B750" s="253"/>
      <c r="C750" s="254">
        <v>359</v>
      </c>
      <c r="D750" s="270"/>
      <c r="E750" s="236"/>
      <c r="F750" s="256">
        <f>F735+F742+F747</f>
        <v>10.967523290123662</v>
      </c>
      <c r="G750" s="256">
        <f t="shared" ref="G750:J750" si="24">G735+G742+G747</f>
        <v>11.590874084142824</v>
      </c>
      <c r="H750" s="256">
        <f t="shared" si="24"/>
        <v>54.372708219155825</v>
      </c>
      <c r="I750" s="256">
        <f>I735+I742+I747</f>
        <v>366.221954329288</v>
      </c>
      <c r="J750" s="256">
        <f t="shared" si="24"/>
        <v>2.0499999999999998</v>
      </c>
      <c r="K750" s="257"/>
    </row>
    <row r="751" spans="1:11" ht="15" customHeight="1">
      <c r="A751" s="221"/>
      <c r="B751" s="240" t="s">
        <v>40</v>
      </c>
      <c r="C751" s="297"/>
      <c r="D751" s="316"/>
      <c r="E751" s="223"/>
      <c r="F751" s="260"/>
      <c r="G751" s="225"/>
      <c r="H751" s="317"/>
      <c r="I751" s="317"/>
      <c r="J751" s="260"/>
      <c r="K751" s="241"/>
    </row>
    <row r="752" spans="1:11" ht="26.25" customHeight="1">
      <c r="A752" s="227" t="s">
        <v>152</v>
      </c>
      <c r="C752" s="228">
        <v>150</v>
      </c>
      <c r="D752" s="248"/>
      <c r="E752" s="247"/>
      <c r="F752" s="278">
        <v>4.3499999999999996</v>
      </c>
      <c r="G752" s="294">
        <v>3.75</v>
      </c>
      <c r="H752" s="295">
        <v>6.3</v>
      </c>
      <c r="I752" s="278">
        <v>76</v>
      </c>
      <c r="J752" s="277">
        <v>0.45</v>
      </c>
      <c r="K752" s="140" t="s">
        <v>137</v>
      </c>
    </row>
    <row r="753" spans="1:11" ht="16.5" customHeight="1">
      <c r="A753" s="209" t="s">
        <v>418</v>
      </c>
      <c r="B753" s="209" t="s">
        <v>159</v>
      </c>
      <c r="C753" s="228"/>
      <c r="D753" s="248">
        <v>155</v>
      </c>
      <c r="E753" s="247">
        <v>150</v>
      </c>
      <c r="F753" s="248"/>
      <c r="G753" s="247"/>
      <c r="H753" s="248"/>
      <c r="I753" s="247"/>
      <c r="J753" s="248"/>
      <c r="K753" s="140"/>
    </row>
    <row r="754" spans="1:11" ht="24.75" customHeight="1" thickBot="1">
      <c r="A754" s="374" t="s">
        <v>191</v>
      </c>
      <c r="B754" s="374" t="s">
        <v>455</v>
      </c>
      <c r="C754" s="375">
        <v>20</v>
      </c>
      <c r="D754" s="376">
        <v>20</v>
      </c>
      <c r="E754" s="194">
        <v>20</v>
      </c>
      <c r="F754" s="376">
        <v>0.75</v>
      </c>
      <c r="G754" s="194">
        <v>6.1</v>
      </c>
      <c r="H754" s="376">
        <v>12.5</v>
      </c>
      <c r="I754" s="194">
        <v>108.5</v>
      </c>
      <c r="J754" s="376"/>
      <c r="K754" s="75" t="s">
        <v>456</v>
      </c>
    </row>
    <row r="755" spans="1:11" ht="15.75" customHeight="1" thickBot="1">
      <c r="A755" s="252" t="s">
        <v>39</v>
      </c>
      <c r="B755" s="372"/>
      <c r="C755" s="254">
        <v>170</v>
      </c>
      <c r="D755" s="337"/>
      <c r="E755" s="339"/>
      <c r="F755" s="271">
        <f>F752+F754</f>
        <v>5.0999999999999996</v>
      </c>
      <c r="G755" s="256">
        <f t="shared" ref="G755:J755" si="25">G752+G754</f>
        <v>9.85</v>
      </c>
      <c r="H755" s="271">
        <f t="shared" si="25"/>
        <v>18.8</v>
      </c>
      <c r="I755" s="256">
        <f t="shared" si="25"/>
        <v>184.5</v>
      </c>
      <c r="J755" s="271">
        <f t="shared" si="25"/>
        <v>0.45</v>
      </c>
      <c r="K755" s="339"/>
    </row>
    <row r="756" spans="1:11" ht="15" customHeight="1">
      <c r="A756" s="221"/>
      <c r="B756" s="240" t="s">
        <v>41</v>
      </c>
      <c r="C756" s="297"/>
      <c r="D756" s="316"/>
      <c r="E756" s="298"/>
      <c r="F756" s="225"/>
      <c r="G756" s="260"/>
      <c r="H756" s="225"/>
      <c r="I756" s="260"/>
      <c r="J756" s="243"/>
      <c r="K756" s="262"/>
    </row>
    <row r="757" spans="1:11" ht="27.75" customHeight="1">
      <c r="A757" s="491" t="s">
        <v>488</v>
      </c>
      <c r="B757" s="492"/>
      <c r="C757" s="481">
        <v>40</v>
      </c>
      <c r="D757" s="484"/>
      <c r="E757" s="481"/>
      <c r="F757" s="493">
        <v>0.46</v>
      </c>
      <c r="G757" s="494">
        <v>2.0699999999999998</v>
      </c>
      <c r="H757" s="493">
        <v>2.88</v>
      </c>
      <c r="I757" s="494">
        <v>32.04</v>
      </c>
      <c r="J757" s="493"/>
      <c r="K757" s="481" t="s">
        <v>489</v>
      </c>
    </row>
    <row r="758" spans="1:11" ht="15" customHeight="1">
      <c r="A758" s="491"/>
      <c r="B758" s="492" t="s">
        <v>71</v>
      </c>
      <c r="C758" s="481"/>
      <c r="D758" s="484">
        <v>12.8</v>
      </c>
      <c r="E758" s="481">
        <v>10</v>
      </c>
      <c r="F758" s="493"/>
      <c r="G758" s="494"/>
      <c r="H758" s="493"/>
      <c r="I758" s="494"/>
      <c r="J758" s="493"/>
      <c r="K758" s="481"/>
    </row>
    <row r="759" spans="1:11" ht="15" customHeight="1">
      <c r="A759" s="491"/>
      <c r="B759" s="492" t="s">
        <v>47</v>
      </c>
      <c r="C759" s="481"/>
      <c r="D759" s="484">
        <v>7.5</v>
      </c>
      <c r="E759" s="481">
        <v>6</v>
      </c>
      <c r="F759" s="493"/>
      <c r="G759" s="494"/>
      <c r="H759" s="493"/>
      <c r="I759" s="494"/>
      <c r="J759" s="493"/>
      <c r="K759" s="481"/>
    </row>
    <row r="760" spans="1:11" ht="15" customHeight="1">
      <c r="A760" s="491"/>
      <c r="B760" s="492" t="s">
        <v>189</v>
      </c>
      <c r="C760" s="481"/>
      <c r="D760" s="484">
        <v>15</v>
      </c>
      <c r="E760" s="481">
        <v>12</v>
      </c>
      <c r="F760" s="493"/>
      <c r="G760" s="494"/>
      <c r="H760" s="493"/>
      <c r="I760" s="494"/>
      <c r="J760" s="493"/>
      <c r="K760" s="481"/>
    </row>
    <row r="761" spans="1:11" ht="15" customHeight="1">
      <c r="A761" s="491"/>
      <c r="B761" s="492" t="s">
        <v>490</v>
      </c>
      <c r="C761" s="481"/>
      <c r="D761" s="484">
        <v>11.4</v>
      </c>
      <c r="E761" s="481">
        <v>10</v>
      </c>
      <c r="F761" s="493"/>
      <c r="G761" s="494"/>
      <c r="H761" s="493"/>
      <c r="I761" s="494"/>
      <c r="J761" s="493"/>
      <c r="K761" s="481"/>
    </row>
    <row r="762" spans="1:11" ht="15" customHeight="1">
      <c r="A762" s="491"/>
      <c r="B762" s="492" t="s">
        <v>48</v>
      </c>
      <c r="C762" s="658"/>
      <c r="D762" s="481">
        <v>2</v>
      </c>
      <c r="E762" s="481">
        <v>2</v>
      </c>
      <c r="F762" s="493"/>
      <c r="G762" s="494"/>
      <c r="H762" s="493"/>
      <c r="I762" s="494"/>
      <c r="J762" s="493"/>
      <c r="K762" s="481"/>
    </row>
    <row r="763" spans="1:11" ht="38.25" customHeight="1">
      <c r="A763" s="308" t="s">
        <v>414</v>
      </c>
      <c r="C763" s="356" t="s">
        <v>92</v>
      </c>
      <c r="D763" s="305"/>
      <c r="E763" s="305"/>
      <c r="F763" s="357">
        <v>2.13</v>
      </c>
      <c r="G763" s="301">
        <v>2.75</v>
      </c>
      <c r="H763" s="357">
        <v>11.28</v>
      </c>
      <c r="I763" s="301">
        <v>86.55</v>
      </c>
      <c r="J763" s="404">
        <v>3.45</v>
      </c>
      <c r="K763" s="140" t="s">
        <v>286</v>
      </c>
    </row>
    <row r="764" spans="1:11" ht="15" customHeight="1">
      <c r="A764" s="227"/>
      <c r="B764" s="209" t="s">
        <v>132</v>
      </c>
      <c r="C764" s="356"/>
      <c r="D764" s="228">
        <v>66.599999999999994</v>
      </c>
      <c r="E764" s="228">
        <v>50</v>
      </c>
      <c r="F764" s="246"/>
      <c r="G764" s="247"/>
      <c r="H764" s="246"/>
      <c r="I764" s="247"/>
      <c r="J764" s="244"/>
      <c r="K764" s="140"/>
    </row>
    <row r="765" spans="1:11" ht="26.25" customHeight="1">
      <c r="A765" s="227"/>
      <c r="B765" s="209" t="s">
        <v>47</v>
      </c>
      <c r="C765" s="356"/>
      <c r="D765" s="228">
        <v>7.5</v>
      </c>
      <c r="E765" s="247">
        <v>6</v>
      </c>
      <c r="F765" s="246"/>
      <c r="G765" s="246"/>
      <c r="H765" s="246"/>
      <c r="I765" s="247"/>
      <c r="J765" s="248"/>
      <c r="K765" s="140"/>
    </row>
    <row r="766" spans="1:11" ht="17.25" customHeight="1">
      <c r="A766" s="227"/>
      <c r="B766" s="209" t="s">
        <v>42</v>
      </c>
      <c r="C766" s="356"/>
      <c r="D766" s="228">
        <v>7.2</v>
      </c>
      <c r="E766" s="247">
        <v>6</v>
      </c>
      <c r="F766" s="246"/>
      <c r="G766" s="247"/>
      <c r="H766" s="246"/>
      <c r="I766" s="247"/>
      <c r="J766" s="244"/>
      <c r="K766" s="140"/>
    </row>
    <row r="767" spans="1:11" ht="17.25" customHeight="1">
      <c r="A767" s="227"/>
      <c r="B767" s="209" t="s">
        <v>48</v>
      </c>
      <c r="C767" s="356"/>
      <c r="D767" s="228">
        <v>1.5</v>
      </c>
      <c r="E767" s="228">
        <v>1.5</v>
      </c>
      <c r="F767" s="246"/>
      <c r="G767" s="247"/>
      <c r="H767" s="246"/>
      <c r="I767" s="247"/>
      <c r="J767" s="244"/>
      <c r="K767" s="140"/>
    </row>
    <row r="768" spans="1:11" ht="17.25" customHeight="1">
      <c r="A768" s="227"/>
      <c r="B768" s="249" t="s">
        <v>190</v>
      </c>
      <c r="C768" s="356"/>
      <c r="D768" s="228">
        <v>0.5</v>
      </c>
      <c r="E768" s="228">
        <v>0.5</v>
      </c>
      <c r="F768" s="246"/>
      <c r="G768" s="247"/>
      <c r="H768" s="246"/>
      <c r="I768" s="247"/>
      <c r="J768" s="244"/>
      <c r="K768" s="140"/>
    </row>
    <row r="769" spans="1:11" ht="17.25" customHeight="1">
      <c r="A769" s="227"/>
      <c r="B769" s="209" t="s">
        <v>85</v>
      </c>
      <c r="C769" s="356"/>
      <c r="D769" s="228">
        <v>112.5</v>
      </c>
      <c r="E769" s="228">
        <v>112.5</v>
      </c>
      <c r="F769" s="246"/>
      <c r="G769" s="247"/>
      <c r="H769" s="246"/>
      <c r="I769" s="247"/>
      <c r="J769" s="244"/>
      <c r="K769" s="140"/>
    </row>
    <row r="770" spans="1:11" ht="17.25" customHeight="1">
      <c r="A770" s="227"/>
      <c r="B770" s="209" t="s">
        <v>287</v>
      </c>
      <c r="C770" s="356"/>
      <c r="D770" s="305"/>
      <c r="E770" s="228">
        <v>15</v>
      </c>
      <c r="F770" s="248"/>
      <c r="G770" s="247"/>
      <c r="H770" s="248"/>
      <c r="I770" s="247"/>
      <c r="J770" s="263"/>
      <c r="K770" s="140"/>
    </row>
    <row r="771" spans="1:11" ht="17.25" customHeight="1">
      <c r="A771" s="227"/>
      <c r="B771" s="209" t="s">
        <v>94</v>
      </c>
      <c r="C771" s="356"/>
      <c r="D771" s="305">
        <v>4.5999999999999996</v>
      </c>
      <c r="E771" s="228">
        <v>4.5999999999999996</v>
      </c>
      <c r="F771" s="248"/>
      <c r="G771" s="247"/>
      <c r="H771" s="248"/>
      <c r="I771" s="247"/>
      <c r="J771" s="263"/>
      <c r="K771" s="140"/>
    </row>
    <row r="772" spans="1:11" ht="17.25" customHeight="1">
      <c r="A772" s="227"/>
      <c r="B772" s="209" t="s">
        <v>31</v>
      </c>
      <c r="C772" s="356"/>
      <c r="D772" s="305">
        <v>0.5</v>
      </c>
      <c r="E772" s="228">
        <v>0.5</v>
      </c>
      <c r="F772" s="248"/>
      <c r="G772" s="247"/>
      <c r="H772" s="248"/>
      <c r="I772" s="247"/>
      <c r="J772" s="263"/>
      <c r="K772" s="140"/>
    </row>
    <row r="773" spans="1:11" ht="17.25" customHeight="1">
      <c r="A773" s="227"/>
      <c r="B773" s="209" t="s">
        <v>56</v>
      </c>
      <c r="C773" s="356"/>
      <c r="D773" s="247">
        <v>1.6</v>
      </c>
      <c r="E773" s="228">
        <v>1.32</v>
      </c>
      <c r="F773" s="248"/>
      <c r="G773" s="247"/>
      <c r="H773" s="248"/>
      <c r="I773" s="247"/>
      <c r="J773" s="263"/>
      <c r="K773" s="140"/>
    </row>
    <row r="774" spans="1:11" ht="17.25" customHeight="1">
      <c r="A774" s="227"/>
      <c r="B774" s="209" t="s">
        <v>66</v>
      </c>
      <c r="C774" s="356"/>
      <c r="D774" s="247">
        <v>7.3</v>
      </c>
      <c r="E774" s="228">
        <v>7.3</v>
      </c>
      <c r="F774" s="248"/>
      <c r="G774" s="247"/>
      <c r="H774" s="248"/>
      <c r="I774" s="247"/>
      <c r="J774" s="263"/>
      <c r="K774" s="140"/>
    </row>
    <row r="775" spans="1:11" ht="17.25" customHeight="1">
      <c r="A775" s="227"/>
      <c r="B775" s="209" t="s">
        <v>210</v>
      </c>
      <c r="C775" s="229"/>
      <c r="D775" s="247">
        <v>0.1</v>
      </c>
      <c r="E775" s="247">
        <v>0.1</v>
      </c>
      <c r="F775" s="248"/>
      <c r="G775" s="247"/>
      <c r="H775" s="248"/>
      <c r="I775" s="247"/>
      <c r="J775" s="244"/>
      <c r="K775" s="140"/>
    </row>
    <row r="776" spans="1:11" ht="17.25" customHeight="1">
      <c r="A776" s="227"/>
      <c r="B776" s="209" t="s">
        <v>147</v>
      </c>
      <c r="C776" s="229"/>
      <c r="D776" s="247"/>
      <c r="E776" s="247">
        <v>13.5</v>
      </c>
      <c r="F776" s="248"/>
      <c r="G776" s="247"/>
      <c r="H776" s="248"/>
      <c r="I776" s="247"/>
      <c r="J776" s="244"/>
      <c r="K776" s="140"/>
    </row>
    <row r="777" spans="1:11" ht="17.25" customHeight="1">
      <c r="A777" s="227"/>
      <c r="B777" s="209" t="s">
        <v>288</v>
      </c>
      <c r="C777" s="229"/>
      <c r="D777" s="247"/>
      <c r="E777" s="247">
        <v>15</v>
      </c>
      <c r="F777" s="248"/>
      <c r="G777" s="247"/>
      <c r="H777" s="248"/>
      <c r="I777" s="247"/>
      <c r="J777" s="244"/>
      <c r="K777" s="140"/>
    </row>
    <row r="778" spans="1:11" ht="17.25" customHeight="1">
      <c r="A778" s="227" t="s">
        <v>289</v>
      </c>
      <c r="C778" s="228">
        <v>50</v>
      </c>
      <c r="D778" s="248"/>
      <c r="E778" s="246"/>
      <c r="F778" s="247">
        <v>7.41</v>
      </c>
      <c r="G778" s="248">
        <v>5.79</v>
      </c>
      <c r="H778" s="247">
        <v>10.68</v>
      </c>
      <c r="I778" s="248">
        <v>110.54</v>
      </c>
      <c r="J778" s="247">
        <v>0.05</v>
      </c>
      <c r="K778" s="140" t="s">
        <v>290</v>
      </c>
    </row>
    <row r="779" spans="1:11" ht="17.25" customHeight="1">
      <c r="A779" s="227"/>
      <c r="B779" s="249" t="s">
        <v>213</v>
      </c>
      <c r="C779" s="228"/>
      <c r="D779" s="248">
        <v>60.68</v>
      </c>
      <c r="E779" s="246">
        <v>39.4</v>
      </c>
      <c r="F779" s="247"/>
      <c r="G779" s="248"/>
      <c r="H779" s="247"/>
      <c r="I779" s="248"/>
      <c r="J779" s="247"/>
      <c r="K779" s="140"/>
    </row>
    <row r="780" spans="1:11" ht="17.25" customHeight="1">
      <c r="A780" s="227"/>
      <c r="B780" s="249" t="s">
        <v>215</v>
      </c>
      <c r="C780" s="228"/>
      <c r="D780" s="248">
        <v>41.37</v>
      </c>
      <c r="E780" s="246">
        <v>39.4</v>
      </c>
      <c r="F780" s="247"/>
      <c r="G780" s="248"/>
      <c r="H780" s="247"/>
      <c r="I780" s="248"/>
      <c r="J780" s="247"/>
      <c r="K780" s="140"/>
    </row>
    <row r="781" spans="1:11" ht="17.25" customHeight="1">
      <c r="A781" s="227"/>
      <c r="B781" s="209" t="s">
        <v>83</v>
      </c>
      <c r="C781" s="228"/>
      <c r="D781" s="248">
        <v>11.85</v>
      </c>
      <c r="E781" s="246">
        <v>9.4</v>
      </c>
      <c r="F781" s="247"/>
      <c r="G781" s="248"/>
      <c r="H781" s="247"/>
      <c r="I781" s="248"/>
      <c r="J781" s="247"/>
      <c r="K781" s="140"/>
    </row>
    <row r="782" spans="1:11" ht="17.25" customHeight="1">
      <c r="A782" s="227"/>
      <c r="B782" s="209" t="s">
        <v>42</v>
      </c>
      <c r="C782" s="228"/>
      <c r="D782" s="248">
        <v>14.4</v>
      </c>
      <c r="E782" s="246">
        <v>12</v>
      </c>
      <c r="F782" s="233"/>
      <c r="H782" s="233"/>
      <c r="J782" s="233"/>
      <c r="K782" s="140"/>
    </row>
    <row r="783" spans="1:11" ht="17.25" customHeight="1">
      <c r="A783" s="227"/>
      <c r="B783" s="209" t="s">
        <v>48</v>
      </c>
      <c r="C783" s="228"/>
      <c r="D783" s="248">
        <v>1</v>
      </c>
      <c r="E783" s="246">
        <v>1</v>
      </c>
      <c r="F783" s="233"/>
      <c r="H783" s="233"/>
      <c r="J783" s="233"/>
      <c r="K783" s="140"/>
    </row>
    <row r="784" spans="1:11" ht="17.25" customHeight="1">
      <c r="A784" s="227"/>
      <c r="B784" s="209" t="s">
        <v>150</v>
      </c>
      <c r="C784" s="228"/>
      <c r="D784" s="248"/>
      <c r="E784" s="246">
        <v>6</v>
      </c>
      <c r="F784" s="233"/>
      <c r="H784" s="233"/>
      <c r="J784" s="233"/>
      <c r="K784" s="140"/>
    </row>
    <row r="785" spans="1:11" ht="17.25" customHeight="1">
      <c r="A785" s="227"/>
      <c r="B785" s="209" t="s">
        <v>190</v>
      </c>
      <c r="C785" s="228"/>
      <c r="D785" s="248">
        <v>0.4</v>
      </c>
      <c r="E785" s="246">
        <v>0.4</v>
      </c>
      <c r="F785" s="233"/>
      <c r="G785" s="248"/>
      <c r="H785" s="247"/>
      <c r="I785" s="248"/>
      <c r="J785" s="247"/>
      <c r="K785" s="140"/>
    </row>
    <row r="786" spans="1:11" ht="17.25" customHeight="1">
      <c r="A786" s="227"/>
      <c r="B786" s="209" t="s">
        <v>56</v>
      </c>
      <c r="C786" s="228"/>
      <c r="D786" s="248">
        <v>0.6</v>
      </c>
      <c r="E786" s="246">
        <v>0.5</v>
      </c>
      <c r="F786" s="233"/>
      <c r="G786" s="248"/>
      <c r="H786" s="247"/>
      <c r="I786" s="248"/>
      <c r="J786" s="247"/>
      <c r="K786" s="140"/>
    </row>
    <row r="787" spans="1:11" ht="17.25" customHeight="1">
      <c r="B787" s="249" t="s">
        <v>52</v>
      </c>
      <c r="C787" s="228"/>
      <c r="D787" s="248">
        <v>3.75</v>
      </c>
      <c r="E787" s="246">
        <v>3.75</v>
      </c>
      <c r="F787" s="233"/>
      <c r="G787" s="248"/>
      <c r="H787" s="247"/>
      <c r="I787" s="248"/>
      <c r="J787" s="247"/>
      <c r="K787" s="140"/>
    </row>
    <row r="788" spans="1:11" ht="22.5" customHeight="1">
      <c r="B788" s="249" t="s">
        <v>50</v>
      </c>
      <c r="C788" s="228"/>
      <c r="D788" s="248"/>
      <c r="E788" s="246">
        <v>59</v>
      </c>
      <c r="F788" s="233"/>
      <c r="G788" s="248"/>
      <c r="H788" s="247"/>
      <c r="I788" s="248"/>
      <c r="J788" s="247"/>
      <c r="K788" s="140"/>
    </row>
    <row r="789" spans="1:11" ht="16.5" customHeight="1">
      <c r="B789" s="209" t="s">
        <v>130</v>
      </c>
      <c r="C789" s="228"/>
      <c r="D789" s="248">
        <v>2</v>
      </c>
      <c r="E789" s="246">
        <v>2</v>
      </c>
      <c r="F789" s="233"/>
      <c r="G789" s="248"/>
      <c r="H789" s="247"/>
      <c r="I789" s="248"/>
      <c r="J789" s="247"/>
      <c r="K789" s="140"/>
    </row>
    <row r="790" spans="1:11" ht="24" customHeight="1">
      <c r="A790" s="227" t="s">
        <v>238</v>
      </c>
      <c r="B790" s="212"/>
      <c r="C790" s="276" t="s">
        <v>204</v>
      </c>
      <c r="D790" s="277"/>
      <c r="E790" s="295"/>
      <c r="F790" s="278">
        <v>2.66</v>
      </c>
      <c r="G790" s="277">
        <v>4.62</v>
      </c>
      <c r="H790" s="278">
        <v>27.55</v>
      </c>
      <c r="I790" s="277">
        <v>162.47</v>
      </c>
      <c r="J790" s="358"/>
      <c r="K790" s="140" t="s">
        <v>221</v>
      </c>
    </row>
    <row r="791" spans="1:11" ht="16.5" customHeight="1">
      <c r="A791" s="273"/>
      <c r="B791" s="212" t="s">
        <v>25</v>
      </c>
      <c r="C791" s="276"/>
      <c r="D791" s="277">
        <v>39.299999999999997</v>
      </c>
      <c r="E791" s="295">
        <v>39.299999999999997</v>
      </c>
      <c r="F791" s="278"/>
      <c r="G791" s="277"/>
      <c r="H791" s="278"/>
      <c r="I791" s="277"/>
      <c r="J791" s="358"/>
      <c r="K791" s="140"/>
    </row>
    <row r="792" spans="1:11" ht="16.5" customHeight="1">
      <c r="A792" s="273"/>
      <c r="B792" s="273" t="s">
        <v>190</v>
      </c>
      <c r="C792" s="276"/>
      <c r="D792" s="277">
        <v>0.5</v>
      </c>
      <c r="E792" s="295">
        <v>0.5</v>
      </c>
      <c r="F792" s="278"/>
      <c r="G792" s="277"/>
      <c r="H792" s="278"/>
      <c r="I792" s="277"/>
      <c r="J792" s="358"/>
      <c r="K792" s="140"/>
    </row>
    <row r="793" spans="1:11" ht="16.5" customHeight="1">
      <c r="A793" s="273"/>
      <c r="B793" s="212" t="s">
        <v>170</v>
      </c>
      <c r="C793" s="276"/>
      <c r="D793" s="277">
        <v>82.5</v>
      </c>
      <c r="E793" s="295">
        <v>82.5</v>
      </c>
      <c r="F793" s="278"/>
      <c r="G793" s="277"/>
      <c r="H793" s="278"/>
      <c r="I793" s="277"/>
      <c r="J793" s="358"/>
      <c r="K793" s="140"/>
    </row>
    <row r="794" spans="1:11" ht="16.5" customHeight="1">
      <c r="A794" s="273"/>
      <c r="B794" s="212" t="s">
        <v>31</v>
      </c>
      <c r="C794" s="276"/>
      <c r="D794" s="277">
        <v>3</v>
      </c>
      <c r="E794" s="295">
        <v>3</v>
      </c>
      <c r="F794" s="278"/>
      <c r="G794" s="277"/>
      <c r="H794" s="278"/>
      <c r="I794" s="277"/>
      <c r="J794" s="358"/>
      <c r="K794" s="140"/>
    </row>
    <row r="795" spans="1:11" ht="16.5" customHeight="1">
      <c r="A795" s="227" t="s">
        <v>318</v>
      </c>
      <c r="C795" s="228">
        <v>150</v>
      </c>
      <c r="D795" s="302"/>
      <c r="E795" s="305"/>
      <c r="F795" s="248">
        <v>0.35</v>
      </c>
      <c r="G795" s="247">
        <v>1.4999999999999999E-2</v>
      </c>
      <c r="H795" s="248">
        <v>13.83</v>
      </c>
      <c r="I795" s="247">
        <v>56.83</v>
      </c>
      <c r="J795" s="300">
        <v>0</v>
      </c>
      <c r="K795" s="140" t="s">
        <v>143</v>
      </c>
    </row>
    <row r="796" spans="1:11" ht="16.5" customHeight="1">
      <c r="A796" s="227"/>
      <c r="B796" s="209" t="s">
        <v>319</v>
      </c>
      <c r="C796" s="228"/>
      <c r="D796" s="361">
        <v>15.3</v>
      </c>
      <c r="E796" s="362">
        <v>15</v>
      </c>
      <c r="F796" s="248"/>
      <c r="G796" s="247"/>
      <c r="H796" s="248"/>
      <c r="I796" s="247"/>
      <c r="J796" s="300"/>
      <c r="K796" s="140"/>
    </row>
    <row r="797" spans="1:11" ht="16.5" customHeight="1">
      <c r="A797" s="227"/>
      <c r="B797" s="209" t="s">
        <v>205</v>
      </c>
      <c r="C797" s="228"/>
      <c r="D797" s="361"/>
      <c r="E797" s="362">
        <v>24</v>
      </c>
      <c r="F797" s="248"/>
      <c r="G797" s="247"/>
      <c r="H797" s="248"/>
      <c r="I797" s="247"/>
      <c r="J797" s="300"/>
      <c r="K797" s="140"/>
    </row>
    <row r="798" spans="1:11">
      <c r="A798" s="227"/>
      <c r="B798" s="209" t="s">
        <v>28</v>
      </c>
      <c r="C798" s="228"/>
      <c r="D798" s="248">
        <v>152</v>
      </c>
      <c r="E798" s="247">
        <v>152</v>
      </c>
      <c r="F798" s="248"/>
      <c r="G798" s="247"/>
      <c r="H798" s="248"/>
      <c r="I798" s="247"/>
      <c r="J798" s="300"/>
      <c r="K798" s="140"/>
    </row>
    <row r="799" spans="1:11">
      <c r="A799" s="227"/>
      <c r="B799" s="209" t="s">
        <v>61</v>
      </c>
      <c r="C799" s="228"/>
      <c r="D799" s="302">
        <v>5</v>
      </c>
      <c r="E799" s="305">
        <v>5</v>
      </c>
      <c r="F799" s="248"/>
      <c r="G799" s="247"/>
      <c r="H799" s="248"/>
      <c r="I799" s="247"/>
      <c r="J799" s="300"/>
      <c r="K799" s="140"/>
    </row>
    <row r="800" spans="1:11" ht="35.25" customHeight="1" thickBot="1">
      <c r="A800" s="227" t="s">
        <v>209</v>
      </c>
      <c r="C800" s="228">
        <v>35</v>
      </c>
      <c r="D800" s="251">
        <v>35</v>
      </c>
      <c r="E800" s="229">
        <v>35</v>
      </c>
      <c r="F800" s="306">
        <v>2.3076923076923075</v>
      </c>
      <c r="G800" s="232">
        <v>0.41958041958041958</v>
      </c>
      <c r="H800" s="306">
        <v>13.846153846153847</v>
      </c>
      <c r="I800" s="232">
        <v>69.230769230769241</v>
      </c>
      <c r="J800" s="228"/>
      <c r="K800" s="291" t="s">
        <v>177</v>
      </c>
    </row>
    <row r="801" spans="1:11" ht="15.75" customHeight="1" thickBot="1">
      <c r="A801" s="252" t="s">
        <v>39</v>
      </c>
      <c r="B801" s="253"/>
      <c r="C801" s="656">
        <f>C800+C795+113+C778+C763+C757</f>
        <v>538</v>
      </c>
      <c r="D801" s="270"/>
      <c r="E801" s="236"/>
      <c r="F801" s="256">
        <f>F800+F795+F790+F778+F763+F757</f>
        <v>15.317692307692308</v>
      </c>
      <c r="G801" s="256">
        <f t="shared" ref="G801:J801" si="26">G800+G795+G790+G778+G763+G757</f>
        <v>15.664580419580421</v>
      </c>
      <c r="H801" s="256">
        <f t="shared" si="26"/>
        <v>80.066153846153838</v>
      </c>
      <c r="I801" s="256">
        <f t="shared" si="26"/>
        <v>517.66076923076923</v>
      </c>
      <c r="J801" s="256">
        <f t="shared" si="26"/>
        <v>3.5</v>
      </c>
      <c r="K801" s="257"/>
    </row>
    <row r="802" spans="1:11" ht="24" customHeight="1">
      <c r="A802" s="227"/>
      <c r="B802" s="272" t="s">
        <v>394</v>
      </c>
      <c r="C802" s="276"/>
      <c r="D802" s="275"/>
      <c r="E802" s="276"/>
      <c r="F802" s="277"/>
      <c r="G802" s="366"/>
      <c r="H802" s="277"/>
      <c r="I802" s="366"/>
      <c r="J802" s="277"/>
      <c r="K802" s="140"/>
    </row>
    <row r="803" spans="1:11" ht="48.75" customHeight="1">
      <c r="A803" s="227" t="s">
        <v>298</v>
      </c>
      <c r="C803" s="250" t="s">
        <v>409</v>
      </c>
      <c r="D803" s="251"/>
      <c r="E803" s="229"/>
      <c r="F803" s="247">
        <v>2.95</v>
      </c>
      <c r="G803" s="248">
        <v>3.36</v>
      </c>
      <c r="H803" s="247">
        <v>14.64</v>
      </c>
      <c r="I803" s="247">
        <v>123.78</v>
      </c>
      <c r="J803" s="248"/>
      <c r="K803" s="428" t="s">
        <v>412</v>
      </c>
    </row>
    <row r="804" spans="1:11" ht="15.75" customHeight="1">
      <c r="A804" s="227"/>
      <c r="B804" s="209" t="s">
        <v>299</v>
      </c>
      <c r="C804" s="250"/>
      <c r="D804" s="251">
        <v>21.7</v>
      </c>
      <c r="E804" s="229">
        <v>21.7</v>
      </c>
      <c r="F804" s="247"/>
      <c r="G804" s="248"/>
      <c r="H804" s="247"/>
      <c r="I804" s="247"/>
      <c r="J804" s="248"/>
      <c r="K804" s="140"/>
    </row>
    <row r="805" spans="1:11" ht="15.75" customHeight="1">
      <c r="A805" s="227"/>
      <c r="B805" s="209" t="s">
        <v>405</v>
      </c>
      <c r="C805" s="250"/>
      <c r="D805" s="251">
        <v>0.7</v>
      </c>
      <c r="E805" s="229">
        <v>0.7</v>
      </c>
      <c r="F805" s="247"/>
      <c r="G805" s="247"/>
      <c r="H805" s="247"/>
      <c r="I805" s="247"/>
      <c r="J805" s="248"/>
      <c r="K805" s="140"/>
    </row>
    <row r="806" spans="1:11" ht="15.75" customHeight="1">
      <c r="A806" s="227"/>
      <c r="B806" s="209" t="s">
        <v>353</v>
      </c>
      <c r="C806" s="250"/>
      <c r="D806" s="251">
        <v>2.1</v>
      </c>
      <c r="E806" s="229">
        <v>1.75</v>
      </c>
      <c r="F806" s="247"/>
      <c r="G806" s="248"/>
      <c r="H806" s="247"/>
      <c r="I806" s="247"/>
      <c r="J806" s="248"/>
      <c r="K806" s="140"/>
    </row>
    <row r="807" spans="1:11" ht="15.75" customHeight="1">
      <c r="A807" s="227"/>
      <c r="B807" s="209" t="s">
        <v>57</v>
      </c>
      <c r="C807" s="250"/>
      <c r="D807" s="251">
        <v>1.75</v>
      </c>
      <c r="E807" s="229">
        <v>1.75</v>
      </c>
      <c r="F807" s="247"/>
      <c r="G807" s="248"/>
      <c r="H807" s="247"/>
      <c r="I807" s="247"/>
      <c r="K807" s="140"/>
    </row>
    <row r="808" spans="1:11" ht="21" customHeight="1">
      <c r="A808" s="227"/>
      <c r="B808" s="209" t="s">
        <v>160</v>
      </c>
      <c r="C808" s="250"/>
      <c r="D808" s="251">
        <v>8.75</v>
      </c>
      <c r="E808" s="229">
        <v>8.75</v>
      </c>
      <c r="F808" s="247"/>
      <c r="G808" s="248"/>
      <c r="H808" s="247"/>
      <c r="I808" s="247"/>
      <c r="K808" s="140"/>
    </row>
    <row r="809" spans="1:11" ht="15" customHeight="1">
      <c r="A809" s="227"/>
      <c r="B809" s="209" t="s">
        <v>392</v>
      </c>
      <c r="C809" s="250"/>
      <c r="D809" s="251">
        <v>0.7</v>
      </c>
      <c r="E809" s="303">
        <v>0.7</v>
      </c>
      <c r="F809" s="247"/>
      <c r="G809" s="248"/>
      <c r="H809" s="247"/>
      <c r="I809" s="247"/>
      <c r="K809" s="140"/>
    </row>
    <row r="810" spans="1:11" ht="15" customHeight="1">
      <c r="A810" s="227"/>
      <c r="B810" s="209" t="s">
        <v>95</v>
      </c>
      <c r="C810" s="250"/>
      <c r="D810" s="251">
        <v>0.28000000000000003</v>
      </c>
      <c r="E810" s="229">
        <v>0.28000000000000003</v>
      </c>
      <c r="F810" s="247"/>
      <c r="G810" s="248"/>
      <c r="H810" s="247"/>
      <c r="I810" s="247"/>
      <c r="K810" s="140"/>
    </row>
    <row r="811" spans="1:11" ht="23.25" customHeight="1">
      <c r="A811" s="227"/>
      <c r="B811" s="249" t="s">
        <v>217</v>
      </c>
      <c r="C811" s="250"/>
      <c r="D811" s="251">
        <v>0.28000000000000003</v>
      </c>
      <c r="E811" s="229">
        <v>0.28000000000000003</v>
      </c>
      <c r="F811" s="247"/>
      <c r="G811" s="248"/>
      <c r="H811" s="247"/>
      <c r="I811" s="247"/>
      <c r="K811" s="140"/>
    </row>
    <row r="812" spans="1:11" ht="15" customHeight="1">
      <c r="B812" s="209" t="s">
        <v>147</v>
      </c>
      <c r="C812" s="228"/>
      <c r="D812" s="248"/>
      <c r="E812" s="247">
        <v>35</v>
      </c>
      <c r="F812" s="247"/>
      <c r="G812" s="248"/>
      <c r="H812" s="247"/>
      <c r="I812" s="247"/>
      <c r="K812" s="140"/>
    </row>
    <row r="813" spans="1:11" ht="15" customHeight="1">
      <c r="B813" s="209" t="s">
        <v>392</v>
      </c>
      <c r="C813" s="228"/>
      <c r="D813" s="248">
        <v>3.5</v>
      </c>
      <c r="E813" s="247">
        <v>3.5</v>
      </c>
      <c r="F813" s="247"/>
      <c r="G813" s="248"/>
      <c r="H813" s="247"/>
      <c r="I813" s="247"/>
      <c r="K813" s="140"/>
    </row>
    <row r="814" spans="1:11" ht="15" customHeight="1">
      <c r="B814" s="209" t="s">
        <v>57</v>
      </c>
      <c r="C814" s="228"/>
      <c r="D814" s="248">
        <v>1.75</v>
      </c>
      <c r="E814" s="247">
        <v>1.75</v>
      </c>
      <c r="F814" s="247"/>
      <c r="G814" s="248"/>
      <c r="H814" s="247"/>
      <c r="I814" s="247"/>
      <c r="K814" s="140"/>
    </row>
    <row r="815" spans="1:11" ht="15" customHeight="1">
      <c r="B815" s="209" t="s">
        <v>50</v>
      </c>
      <c r="C815" s="228"/>
      <c r="D815" s="248"/>
      <c r="E815" s="247">
        <v>40.25</v>
      </c>
      <c r="F815" s="247"/>
      <c r="G815" s="248"/>
      <c r="H815" s="247"/>
      <c r="I815" s="247"/>
      <c r="K815" s="140"/>
    </row>
    <row r="816" spans="1:11" ht="15" customHeight="1">
      <c r="B816" s="209" t="s">
        <v>410</v>
      </c>
      <c r="C816" s="228"/>
      <c r="D816" s="248">
        <v>0.6</v>
      </c>
      <c r="E816" s="247">
        <v>0.5</v>
      </c>
      <c r="F816" s="247"/>
      <c r="G816" s="248"/>
      <c r="H816" s="247"/>
      <c r="I816" s="247"/>
      <c r="K816" s="140"/>
    </row>
    <row r="817" spans="1:11" ht="21.75" customHeight="1">
      <c r="B817" s="209" t="s">
        <v>411</v>
      </c>
      <c r="C817" s="228"/>
      <c r="D817" s="248">
        <v>0.1</v>
      </c>
      <c r="E817" s="247">
        <v>0.1</v>
      </c>
      <c r="F817" s="247"/>
      <c r="G817" s="248"/>
      <c r="H817" s="247"/>
      <c r="I817" s="247"/>
      <c r="K817" s="140"/>
    </row>
    <row r="818" spans="1:11" ht="15" customHeight="1">
      <c r="A818" s="227" t="s">
        <v>76</v>
      </c>
      <c r="C818" s="250" t="s">
        <v>239</v>
      </c>
      <c r="D818" s="302"/>
      <c r="E818" s="303"/>
      <c r="F818" s="247">
        <v>0.10257608505169695</v>
      </c>
      <c r="G818" s="248">
        <v>2.0586983552110021E-2</v>
      </c>
      <c r="H818" s="247">
        <v>5.1790380779918719</v>
      </c>
      <c r="I818" s="247">
        <v>21.78</v>
      </c>
      <c r="J818" s="248">
        <v>2.2400000000000002</v>
      </c>
      <c r="K818" s="140" t="s">
        <v>332</v>
      </c>
    </row>
    <row r="819" spans="1:11" ht="15" customHeight="1">
      <c r="A819" s="227"/>
      <c r="B819" s="209" t="s">
        <v>208</v>
      </c>
      <c r="C819" s="250"/>
      <c r="D819" s="251">
        <v>0.4</v>
      </c>
      <c r="E819" s="229">
        <v>0.4</v>
      </c>
      <c r="F819" s="247"/>
      <c r="G819" s="248"/>
      <c r="H819" s="247"/>
      <c r="I819" s="247"/>
      <c r="J819" s="248"/>
      <c r="K819" s="140"/>
    </row>
    <row r="820" spans="1:11" ht="15" customHeight="1">
      <c r="A820" s="227"/>
      <c r="B820" s="209" t="s">
        <v>29</v>
      </c>
      <c r="C820" s="250"/>
      <c r="D820" s="251">
        <v>5</v>
      </c>
      <c r="E820" s="229">
        <v>5</v>
      </c>
      <c r="F820" s="247"/>
      <c r="G820" s="248"/>
      <c r="H820" s="247"/>
      <c r="I820" s="247"/>
      <c r="J820" s="248"/>
      <c r="K820" s="140"/>
    </row>
    <row r="821" spans="1:11" ht="15" customHeight="1">
      <c r="A821" s="227"/>
      <c r="B821" s="209" t="s">
        <v>78</v>
      </c>
      <c r="C821" s="250"/>
      <c r="D821" s="265">
        <v>5.55</v>
      </c>
      <c r="E821" s="229">
        <v>5</v>
      </c>
      <c r="F821" s="247"/>
      <c r="G821" s="248"/>
      <c r="H821" s="247"/>
      <c r="I821" s="247"/>
      <c r="J821" s="248"/>
      <c r="K821" s="140"/>
    </row>
    <row r="822" spans="1:11" ht="15" customHeight="1">
      <c r="A822" s="227"/>
      <c r="B822" s="209" t="s">
        <v>28</v>
      </c>
      <c r="C822" s="250"/>
      <c r="D822" s="305">
        <v>150</v>
      </c>
      <c r="E822" s="303">
        <v>150</v>
      </c>
      <c r="F822" s="247"/>
      <c r="G822" s="248"/>
      <c r="H822" s="247"/>
      <c r="I822" s="247"/>
      <c r="J822" s="248"/>
      <c r="K822" s="140"/>
    </row>
    <row r="823" spans="1:11" ht="24" customHeight="1">
      <c r="A823" s="273" t="s">
        <v>54</v>
      </c>
      <c r="B823" s="212"/>
      <c r="C823" s="276">
        <v>100</v>
      </c>
      <c r="D823" s="275"/>
      <c r="E823" s="276"/>
      <c r="F823" s="277">
        <v>0.9</v>
      </c>
      <c r="G823" s="278">
        <v>0.2</v>
      </c>
      <c r="H823" s="277">
        <v>8.1</v>
      </c>
      <c r="I823" s="278">
        <v>43</v>
      </c>
      <c r="J823" s="277"/>
      <c r="K823" s="140" t="s">
        <v>140</v>
      </c>
    </row>
    <row r="824" spans="1:11" ht="15" customHeight="1" thickBot="1">
      <c r="A824" s="273" t="s">
        <v>483</v>
      </c>
      <c r="B824" s="203"/>
      <c r="C824" s="278"/>
      <c r="D824" s="275">
        <v>100</v>
      </c>
      <c r="E824" s="276">
        <v>100</v>
      </c>
      <c r="F824" s="277"/>
      <c r="G824" s="278"/>
      <c r="H824" s="277"/>
      <c r="I824" s="278"/>
      <c r="J824" s="208"/>
      <c r="K824" s="140" t="s">
        <v>141</v>
      </c>
    </row>
    <row r="825" spans="1:11" ht="15" customHeight="1" thickBot="1">
      <c r="A825" s="252" t="s">
        <v>39</v>
      </c>
      <c r="B825" s="253"/>
      <c r="C825" s="254">
        <v>295</v>
      </c>
      <c r="D825" s="270"/>
      <c r="E825" s="236"/>
      <c r="F825" s="330">
        <f>F803+F818+F823</f>
        <v>3.9525760850516969</v>
      </c>
      <c r="G825" s="330">
        <f t="shared" ref="G825:J825" si="27">G803+G818+G823</f>
        <v>3.5805869835521102</v>
      </c>
      <c r="H825" s="330">
        <f t="shared" si="27"/>
        <v>27.919038077991871</v>
      </c>
      <c r="I825" s="330">
        <f t="shared" si="27"/>
        <v>188.56</v>
      </c>
      <c r="J825" s="330">
        <f t="shared" si="27"/>
        <v>2.2400000000000002</v>
      </c>
      <c r="K825" s="257"/>
    </row>
    <row r="826" spans="1:11" ht="15.75" customHeight="1" thickBot="1">
      <c r="A826" s="340" t="s">
        <v>62</v>
      </c>
      <c r="B826" s="219"/>
      <c r="C826" s="341">
        <f>C750+C755+C801+C825</f>
        <v>1362</v>
      </c>
      <c r="D826" s="342"/>
      <c r="E826" s="341"/>
      <c r="F826" s="368">
        <f>F750+F755+F801+F825</f>
        <v>35.337791682867667</v>
      </c>
      <c r="G826" s="368">
        <f>G750+G755+G801+G825</f>
        <v>40.686041487275354</v>
      </c>
      <c r="H826" s="368">
        <f>H750+H755+H801+H825</f>
        <v>181.15790014330153</v>
      </c>
      <c r="I826" s="368">
        <f>I750+I755+I801+I825</f>
        <v>1256.9427235600572</v>
      </c>
      <c r="J826" s="368">
        <f>J750+J755+J801+J825</f>
        <v>8.24</v>
      </c>
      <c r="K826" s="291"/>
    </row>
    <row r="827" spans="1:11" ht="23.25" customHeight="1">
      <c r="A827" s="331"/>
      <c r="B827" s="240"/>
      <c r="C827" s="287"/>
      <c r="D827" s="344"/>
      <c r="E827" s="251"/>
      <c r="F827" s="332"/>
      <c r="G827" s="332"/>
      <c r="H827" s="332"/>
      <c r="I827" s="315"/>
      <c r="J827" s="315"/>
      <c r="K827" s="222"/>
    </row>
    <row r="828" spans="1:11" ht="15.75" customHeight="1" thickBot="1">
      <c r="A828" s="218" t="s">
        <v>103</v>
      </c>
      <c r="B828" s="219"/>
      <c r="C828" s="219"/>
      <c r="D828" s="218"/>
      <c r="K828" s="219"/>
    </row>
    <row r="829" spans="1:11" ht="15.75" customHeight="1">
      <c r="A829" s="221" t="s">
        <v>5</v>
      </c>
      <c r="B829" s="222"/>
      <c r="C829" s="223" t="s">
        <v>6</v>
      </c>
      <c r="D829" s="316" t="s">
        <v>7</v>
      </c>
      <c r="E829" s="223" t="s">
        <v>7</v>
      </c>
      <c r="F829" s="673" t="s">
        <v>8</v>
      </c>
      <c r="G829" s="674"/>
      <c r="H829" s="675"/>
      <c r="I829" s="225" t="s">
        <v>9</v>
      </c>
      <c r="J829" s="226" t="s">
        <v>10</v>
      </c>
      <c r="K829" s="223" t="s">
        <v>64</v>
      </c>
    </row>
    <row r="830" spans="1:11" ht="15" customHeight="1" thickBot="1">
      <c r="A830" s="227" t="s">
        <v>12</v>
      </c>
      <c r="C830" s="228" t="s">
        <v>13</v>
      </c>
      <c r="D830" s="251" t="s">
        <v>14</v>
      </c>
      <c r="E830" s="228" t="s">
        <v>14</v>
      </c>
      <c r="F830" s="232"/>
      <c r="G830" s="232"/>
      <c r="H830" s="232"/>
      <c r="I830" s="233" t="s">
        <v>124</v>
      </c>
      <c r="K830" s="228" t="s">
        <v>65</v>
      </c>
    </row>
    <row r="831" spans="1:11" ht="23.25" customHeight="1" thickBot="1">
      <c r="A831" s="234"/>
      <c r="B831" s="235"/>
      <c r="C831" s="230"/>
      <c r="D831" s="334" t="s">
        <v>16</v>
      </c>
      <c r="E831" s="230" t="s">
        <v>17</v>
      </c>
      <c r="F831" s="379" t="s">
        <v>18</v>
      </c>
      <c r="G831" s="237" t="s">
        <v>19</v>
      </c>
      <c r="H831" s="238" t="s">
        <v>20</v>
      </c>
      <c r="I831" s="237" t="s">
        <v>21</v>
      </c>
      <c r="J831" s="239" t="s">
        <v>22</v>
      </c>
      <c r="K831" s="230"/>
    </row>
    <row r="832" spans="1:11" ht="15" customHeight="1">
      <c r="A832" s="221"/>
      <c r="B832" s="240" t="s">
        <v>23</v>
      </c>
      <c r="C832" s="228"/>
      <c r="D832" s="316"/>
      <c r="E832" s="140"/>
      <c r="G832" s="243"/>
      <c r="I832" s="243"/>
      <c r="J832" s="261"/>
      <c r="K832" s="241"/>
    </row>
    <row r="833" spans="1:11" ht="24.75" customHeight="1">
      <c r="A833" s="227" t="s">
        <v>244</v>
      </c>
      <c r="C833" s="228" t="s">
        <v>258</v>
      </c>
      <c r="D833" s="251"/>
      <c r="E833" s="228"/>
      <c r="F833" s="248">
        <v>5.79</v>
      </c>
      <c r="G833" s="247">
        <v>6.28</v>
      </c>
      <c r="H833" s="248">
        <v>26.29</v>
      </c>
      <c r="I833" s="247">
        <v>185.66</v>
      </c>
      <c r="J833" s="248">
        <v>0.67</v>
      </c>
      <c r="K833" s="140" t="s">
        <v>104</v>
      </c>
    </row>
    <row r="834" spans="1:11" ht="15" customHeight="1">
      <c r="A834" s="227"/>
      <c r="B834" s="209" t="s">
        <v>88</v>
      </c>
      <c r="C834" s="228"/>
      <c r="D834" s="251">
        <v>18</v>
      </c>
      <c r="E834" s="228">
        <v>18</v>
      </c>
      <c r="F834" s="248"/>
      <c r="G834" s="247"/>
      <c r="H834" s="248"/>
      <c r="I834" s="247"/>
      <c r="J834" s="248"/>
      <c r="K834" s="140"/>
    </row>
    <row r="835" spans="1:11" ht="15" customHeight="1">
      <c r="A835" s="227"/>
      <c r="B835" s="209" t="s">
        <v>27</v>
      </c>
      <c r="C835" s="228"/>
      <c r="D835" s="251">
        <v>123</v>
      </c>
      <c r="E835" s="228">
        <v>123</v>
      </c>
      <c r="F835" s="248"/>
      <c r="G835" s="247"/>
      <c r="H835" s="248"/>
      <c r="I835" s="247"/>
      <c r="J835" s="248"/>
      <c r="K835" s="140"/>
    </row>
    <row r="836" spans="1:11" ht="15" customHeight="1">
      <c r="A836" s="227"/>
      <c r="B836" s="209" t="s">
        <v>29</v>
      </c>
      <c r="C836" s="228"/>
      <c r="D836" s="251">
        <v>2</v>
      </c>
      <c r="E836" s="228">
        <v>2</v>
      </c>
      <c r="F836" s="248"/>
      <c r="G836" s="247"/>
      <c r="H836" s="248"/>
      <c r="I836" s="247"/>
      <c r="J836" s="248"/>
      <c r="K836" s="140"/>
    </row>
    <row r="837" spans="1:11" ht="23.25" customHeight="1">
      <c r="A837" s="227"/>
      <c r="B837" s="249" t="s">
        <v>217</v>
      </c>
      <c r="C837" s="228"/>
      <c r="D837" s="251">
        <v>0.4</v>
      </c>
      <c r="E837" s="228">
        <v>0.4</v>
      </c>
      <c r="F837" s="248"/>
      <c r="G837" s="247"/>
      <c r="H837" s="248"/>
      <c r="I837" s="247"/>
      <c r="J837" s="248"/>
      <c r="K837" s="140"/>
    </row>
    <row r="838" spans="1:11" ht="15" customHeight="1">
      <c r="A838" s="227"/>
      <c r="B838" s="209" t="s">
        <v>31</v>
      </c>
      <c r="C838" s="228"/>
      <c r="D838" s="248">
        <v>3</v>
      </c>
      <c r="E838" s="247">
        <v>3</v>
      </c>
      <c r="F838" s="248"/>
      <c r="G838" s="247"/>
      <c r="H838" s="248"/>
      <c r="I838" s="247"/>
      <c r="J838" s="248"/>
      <c r="K838" s="140"/>
    </row>
    <row r="839" spans="1:11" ht="22.5" customHeight="1">
      <c r="A839" s="227" t="s">
        <v>32</v>
      </c>
      <c r="C839" s="228" t="s">
        <v>251</v>
      </c>
      <c r="D839" s="220"/>
      <c r="E839" s="233"/>
      <c r="F839" s="248">
        <v>2.8522522522522524</v>
      </c>
      <c r="G839" s="247">
        <v>2.4126126126126128</v>
      </c>
      <c r="H839" s="248">
        <v>10.35</v>
      </c>
      <c r="I839" s="247">
        <v>74.58</v>
      </c>
      <c r="J839" s="248">
        <v>1.17</v>
      </c>
      <c r="K839" s="140" t="s">
        <v>326</v>
      </c>
    </row>
    <row r="840" spans="1:11" ht="15" customHeight="1">
      <c r="A840" s="227"/>
      <c r="B840" s="209" t="s">
        <v>34</v>
      </c>
      <c r="C840" s="228"/>
      <c r="D840" s="248">
        <v>2.5</v>
      </c>
      <c r="E840" s="247">
        <v>2.5</v>
      </c>
      <c r="F840" s="248"/>
      <c r="G840" s="247"/>
      <c r="H840" s="248"/>
      <c r="I840" s="247"/>
      <c r="J840" s="248"/>
      <c r="K840" s="140"/>
    </row>
    <row r="841" spans="1:11" ht="15" customHeight="1">
      <c r="A841" s="227"/>
      <c r="B841" s="209" t="s">
        <v>29</v>
      </c>
      <c r="C841" s="228"/>
      <c r="D841" s="248">
        <v>6</v>
      </c>
      <c r="E841" s="247">
        <v>6</v>
      </c>
      <c r="F841" s="248"/>
      <c r="G841" s="247"/>
      <c r="H841" s="248"/>
      <c r="I841" s="247"/>
      <c r="J841" s="248"/>
      <c r="K841" s="140"/>
    </row>
    <row r="842" spans="1:11" ht="23.25" customHeight="1">
      <c r="A842" s="229"/>
      <c r="B842" s="209" t="s">
        <v>27</v>
      </c>
      <c r="C842" s="228"/>
      <c r="D842" s="248">
        <v>90</v>
      </c>
      <c r="E842" s="247">
        <v>90</v>
      </c>
      <c r="F842" s="248"/>
      <c r="G842" s="247"/>
      <c r="H842" s="248"/>
      <c r="I842" s="247"/>
      <c r="J842" s="248"/>
      <c r="K842" s="140"/>
    </row>
    <row r="843" spans="1:11" ht="15" customHeight="1">
      <c r="A843" s="229"/>
      <c r="B843" s="209" t="s">
        <v>28</v>
      </c>
      <c r="C843" s="228"/>
      <c r="D843" s="248">
        <v>108</v>
      </c>
      <c r="E843" s="247">
        <v>108</v>
      </c>
      <c r="F843" s="248"/>
      <c r="G843" s="247"/>
      <c r="H843" s="248"/>
      <c r="I843" s="247"/>
      <c r="J843" s="248"/>
      <c r="K843" s="140"/>
    </row>
    <row r="844" spans="1:11" ht="24.75" customHeight="1">
      <c r="A844" s="227" t="s">
        <v>173</v>
      </c>
      <c r="C844" s="250" t="s">
        <v>127</v>
      </c>
      <c r="D844" s="209"/>
      <c r="E844" s="140"/>
      <c r="F844" s="246">
        <v>2.5299999999999998</v>
      </c>
      <c r="G844" s="247">
        <v>5.69</v>
      </c>
      <c r="H844" s="248">
        <v>12.920000000000002</v>
      </c>
      <c r="I844" s="246">
        <v>115.67</v>
      </c>
      <c r="J844" s="246">
        <v>7.0000000000000007E-2</v>
      </c>
      <c r="K844" s="290" t="s">
        <v>199</v>
      </c>
    </row>
    <row r="845" spans="1:11" ht="15.75" customHeight="1">
      <c r="A845" s="227"/>
      <c r="B845" s="209" t="s">
        <v>38</v>
      </c>
      <c r="C845" s="228"/>
      <c r="D845" s="251">
        <v>25</v>
      </c>
      <c r="E845" s="228">
        <v>25</v>
      </c>
      <c r="F845" s="248"/>
      <c r="G845" s="247"/>
      <c r="H845" s="248"/>
      <c r="I845" s="247"/>
      <c r="J845" s="248"/>
      <c r="K845" s="140"/>
    </row>
    <row r="846" spans="1:11" ht="15.75" customHeight="1">
      <c r="A846" s="227"/>
      <c r="B846" s="209" t="s">
        <v>70</v>
      </c>
      <c r="C846" s="228"/>
      <c r="D846" s="251">
        <v>5.0999999999999996</v>
      </c>
      <c r="E846" s="228">
        <v>5</v>
      </c>
      <c r="F846" s="248"/>
      <c r="G846" s="247"/>
      <c r="H846" s="248"/>
      <c r="I846" s="247"/>
      <c r="J846" s="248"/>
      <c r="K846" s="140"/>
    </row>
    <row r="847" spans="1:11" ht="15.75" customHeight="1" thickBot="1">
      <c r="A847" s="227"/>
      <c r="B847" s="209" t="s">
        <v>31</v>
      </c>
      <c r="C847" s="228"/>
      <c r="D847" s="251">
        <v>5</v>
      </c>
      <c r="E847" s="228">
        <v>5</v>
      </c>
      <c r="F847" s="247" t="s">
        <v>3</v>
      </c>
      <c r="G847" s="363"/>
      <c r="H847" s="263"/>
      <c r="I847" s="306"/>
      <c r="J847" s="248"/>
      <c r="K847" s="140"/>
    </row>
    <row r="848" spans="1:11" ht="15" customHeight="1" thickBot="1">
      <c r="A848" s="252" t="s">
        <v>39</v>
      </c>
      <c r="B848" s="253"/>
      <c r="C848" s="269">
        <v>364</v>
      </c>
      <c r="D848" s="270"/>
      <c r="E848" s="236"/>
      <c r="F848" s="271">
        <f>F833+F839+F844</f>
        <v>11.172252252252251</v>
      </c>
      <c r="G848" s="256">
        <f t="shared" ref="G848:J848" si="28">G833+G839+G844</f>
        <v>14.382612612612615</v>
      </c>
      <c r="H848" s="271">
        <f t="shared" si="28"/>
        <v>49.56</v>
      </c>
      <c r="I848" s="256">
        <f t="shared" si="28"/>
        <v>375.91</v>
      </c>
      <c r="J848" s="271">
        <f t="shared" si="28"/>
        <v>1.91</v>
      </c>
      <c r="K848" s="257"/>
    </row>
    <row r="849" spans="1:11" ht="15" customHeight="1">
      <c r="A849" s="221"/>
      <c r="B849" s="240" t="s">
        <v>40</v>
      </c>
      <c r="C849" s="250"/>
      <c r="D849" s="316"/>
      <c r="E849" s="223"/>
      <c r="F849" s="248"/>
      <c r="G849" s="247"/>
      <c r="H849" s="248"/>
      <c r="I849" s="247"/>
      <c r="J849" s="248"/>
      <c r="K849" s="241"/>
    </row>
    <row r="850" spans="1:11" ht="15.75" customHeight="1" thickBot="1">
      <c r="A850" s="227" t="s">
        <v>351</v>
      </c>
      <c r="C850" s="228">
        <v>200</v>
      </c>
      <c r="D850" s="251">
        <v>200</v>
      </c>
      <c r="E850" s="228">
        <v>200</v>
      </c>
      <c r="F850" s="248">
        <v>1</v>
      </c>
      <c r="G850" s="247"/>
      <c r="H850" s="248">
        <v>20.2</v>
      </c>
      <c r="I850" s="247">
        <v>84.44</v>
      </c>
      <c r="J850" s="248">
        <v>4</v>
      </c>
      <c r="K850" s="552" t="s">
        <v>260</v>
      </c>
    </row>
    <row r="851" spans="1:11" ht="15" customHeight="1" thickBot="1">
      <c r="A851" s="252" t="s">
        <v>39</v>
      </c>
      <c r="B851" s="253"/>
      <c r="C851" s="254">
        <v>200</v>
      </c>
      <c r="D851" s="270"/>
      <c r="E851" s="257"/>
      <c r="F851" s="256">
        <f>F850</f>
        <v>1</v>
      </c>
      <c r="G851" s="256">
        <f t="shared" ref="G851:J851" si="29">G850</f>
        <v>0</v>
      </c>
      <c r="H851" s="256">
        <f t="shared" si="29"/>
        <v>20.2</v>
      </c>
      <c r="I851" s="256">
        <f t="shared" si="29"/>
        <v>84.44</v>
      </c>
      <c r="J851" s="256">
        <f t="shared" si="29"/>
        <v>4</v>
      </c>
      <c r="K851" s="257"/>
    </row>
    <row r="852" spans="1:11" ht="15" customHeight="1">
      <c r="A852" s="227"/>
      <c r="B852" s="218" t="s">
        <v>41</v>
      </c>
      <c r="C852" s="250"/>
      <c r="D852" s="251"/>
      <c r="E852" s="228"/>
      <c r="F852" s="260"/>
      <c r="G852" s="225"/>
      <c r="H852" s="260"/>
      <c r="I852" s="225"/>
      <c r="J852" s="248"/>
      <c r="K852" s="140"/>
    </row>
    <row r="853" spans="1:11" ht="27.75" customHeight="1">
      <c r="A853" s="606" t="s">
        <v>445</v>
      </c>
      <c r="B853" s="607"/>
      <c r="C853" s="375">
        <v>30</v>
      </c>
      <c r="D853" s="376"/>
      <c r="E853" s="194"/>
      <c r="F853" s="440">
        <v>0.89</v>
      </c>
      <c r="G853" s="377">
        <v>1.55</v>
      </c>
      <c r="H853" s="440">
        <v>1.88</v>
      </c>
      <c r="I853" s="377">
        <v>25.08</v>
      </c>
      <c r="J853" s="376"/>
      <c r="K853" s="608" t="s">
        <v>464</v>
      </c>
    </row>
    <row r="854" spans="1:11" ht="16.5" customHeight="1">
      <c r="A854" s="606"/>
      <c r="B854" s="609" t="s">
        <v>452</v>
      </c>
      <c r="C854" s="375"/>
      <c r="D854" s="376">
        <v>48.1</v>
      </c>
      <c r="E854" s="194">
        <v>28.5</v>
      </c>
      <c r="F854" s="440"/>
      <c r="G854" s="377"/>
      <c r="H854" s="440"/>
      <c r="I854" s="377"/>
      <c r="J854" s="376"/>
      <c r="K854" s="608"/>
    </row>
    <row r="855" spans="1:11" ht="16.5" customHeight="1">
      <c r="A855" s="373"/>
      <c r="B855" s="374" t="s">
        <v>130</v>
      </c>
      <c r="C855" s="375"/>
      <c r="D855" s="376">
        <v>1.5</v>
      </c>
      <c r="E855" s="194">
        <v>1.5</v>
      </c>
      <c r="F855" s="439"/>
      <c r="G855" s="377"/>
      <c r="H855" s="610"/>
      <c r="I855" s="611"/>
      <c r="J855" s="376"/>
      <c r="K855" s="194"/>
    </row>
    <row r="856" spans="1:11" ht="34.5" customHeight="1">
      <c r="A856" s="209" t="s">
        <v>468</v>
      </c>
      <c r="B856" s="546"/>
      <c r="C856" s="250" t="s">
        <v>161</v>
      </c>
      <c r="D856" s="548"/>
      <c r="E856" s="140"/>
      <c r="F856" s="247">
        <v>1.08</v>
      </c>
      <c r="G856" s="263">
        <v>3.74</v>
      </c>
      <c r="H856" s="263">
        <v>5.67</v>
      </c>
      <c r="I856" s="263">
        <v>65.25</v>
      </c>
      <c r="J856" s="263">
        <v>6.25</v>
      </c>
      <c r="K856" s="572" t="s">
        <v>399</v>
      </c>
    </row>
    <row r="857" spans="1:11" ht="15.75" customHeight="1">
      <c r="B857" s="546" t="s">
        <v>46</v>
      </c>
      <c r="C857" s="548"/>
      <c r="D857" s="247">
        <v>63.84</v>
      </c>
      <c r="E857" s="247">
        <v>48</v>
      </c>
      <c r="F857" s="233"/>
      <c r="G857" s="244"/>
      <c r="H857" s="244"/>
      <c r="I857" s="244"/>
      <c r="J857" s="244"/>
      <c r="K857" s="572"/>
    </row>
    <row r="858" spans="1:11" ht="15.75" customHeight="1">
      <c r="B858" s="546" t="s">
        <v>51</v>
      </c>
      <c r="C858" s="548"/>
      <c r="D858" s="247">
        <v>26.25</v>
      </c>
      <c r="E858" s="247">
        <v>21</v>
      </c>
      <c r="F858" s="233"/>
      <c r="G858" s="244"/>
      <c r="H858" s="244"/>
      <c r="I858" s="244"/>
      <c r="J858" s="244"/>
      <c r="K858" s="572"/>
    </row>
    <row r="859" spans="1:11" ht="15.75" customHeight="1">
      <c r="B859" s="546" t="s">
        <v>47</v>
      </c>
      <c r="C859" s="548"/>
      <c r="D859" s="247">
        <v>10</v>
      </c>
      <c r="E859" s="247">
        <v>8</v>
      </c>
      <c r="F859" s="233"/>
      <c r="G859" s="244"/>
      <c r="H859" s="244"/>
      <c r="I859" s="244"/>
      <c r="J859" s="244"/>
      <c r="K859" s="572"/>
    </row>
    <row r="860" spans="1:11" ht="15.75" customHeight="1">
      <c r="B860" s="546" t="s">
        <v>42</v>
      </c>
      <c r="C860" s="548"/>
      <c r="D860" s="247">
        <v>9.6</v>
      </c>
      <c r="E860" s="247">
        <v>8</v>
      </c>
      <c r="F860" s="233"/>
      <c r="G860" s="244"/>
      <c r="H860" s="244"/>
      <c r="I860" s="244"/>
      <c r="J860" s="244"/>
      <c r="K860" s="572"/>
    </row>
    <row r="861" spans="1:11" ht="19.5" customHeight="1">
      <c r="B861" s="546" t="s">
        <v>48</v>
      </c>
      <c r="C861" s="548"/>
      <c r="D861" s="247">
        <v>3</v>
      </c>
      <c r="E861" s="247">
        <v>3</v>
      </c>
      <c r="F861" s="233"/>
      <c r="G861" s="244"/>
      <c r="H861" s="244"/>
      <c r="I861" s="244"/>
      <c r="J861" s="244"/>
      <c r="K861" s="572"/>
    </row>
    <row r="862" spans="1:11" ht="12.75" customHeight="1">
      <c r="B862" s="546" t="s">
        <v>190</v>
      </c>
      <c r="C862" s="548"/>
      <c r="D862" s="247">
        <v>0.5</v>
      </c>
      <c r="E862" s="247">
        <v>0.5</v>
      </c>
      <c r="F862" s="233"/>
      <c r="G862" s="244"/>
      <c r="H862" s="244"/>
      <c r="I862" s="244"/>
      <c r="J862" s="244"/>
      <c r="K862" s="572"/>
    </row>
    <row r="863" spans="1:11" ht="15.75" customHeight="1">
      <c r="B863" s="546" t="s">
        <v>145</v>
      </c>
      <c r="C863" s="548"/>
      <c r="D863" s="247">
        <v>112.5</v>
      </c>
      <c r="E863" s="247">
        <v>112.5</v>
      </c>
      <c r="F863" s="233"/>
      <c r="G863" s="244"/>
      <c r="H863" s="244"/>
      <c r="I863" s="244"/>
      <c r="J863" s="244"/>
      <c r="K863" s="572"/>
    </row>
    <row r="864" spans="1:11" ht="15.75" customHeight="1">
      <c r="B864" s="546" t="s">
        <v>72</v>
      </c>
      <c r="C864" s="548"/>
      <c r="D864" s="247">
        <v>5</v>
      </c>
      <c r="E864" s="247">
        <v>5</v>
      </c>
      <c r="F864" s="233"/>
      <c r="G864" s="244"/>
      <c r="H864" s="244"/>
      <c r="I864" s="244"/>
      <c r="J864" s="244"/>
      <c r="K864" s="572"/>
    </row>
    <row r="865" spans="1:11" ht="27.75" customHeight="1">
      <c r="A865" s="227" t="s">
        <v>441</v>
      </c>
      <c r="C865" s="228" t="s">
        <v>295</v>
      </c>
      <c r="D865" s="248"/>
      <c r="E865" s="247"/>
      <c r="F865" s="248">
        <v>9.56</v>
      </c>
      <c r="G865" s="247">
        <v>5.3</v>
      </c>
      <c r="H865" s="248">
        <v>2.04</v>
      </c>
      <c r="I865" s="247">
        <v>92.63</v>
      </c>
      <c r="J865" s="248">
        <v>0.55000000000000004</v>
      </c>
      <c r="K865" s="309" t="s">
        <v>317</v>
      </c>
    </row>
    <row r="866" spans="1:11" ht="15" customHeight="1">
      <c r="A866" s="227"/>
      <c r="B866" s="374" t="s">
        <v>461</v>
      </c>
      <c r="C866" s="228"/>
      <c r="D866" s="248">
        <v>42</v>
      </c>
      <c r="E866" s="247">
        <v>42</v>
      </c>
      <c r="F866" s="248"/>
      <c r="G866" s="247"/>
      <c r="H866" s="248"/>
      <c r="I866" s="247"/>
      <c r="J866" s="248"/>
      <c r="K866" s="140"/>
    </row>
    <row r="867" spans="1:11" ht="15" customHeight="1">
      <c r="A867" s="227"/>
      <c r="B867" s="209" t="s">
        <v>217</v>
      </c>
      <c r="C867" s="228"/>
      <c r="D867" s="248">
        <v>0.3</v>
      </c>
      <c r="E867" s="247">
        <v>0.3</v>
      </c>
      <c r="F867" s="248"/>
      <c r="G867" s="247"/>
      <c r="H867" s="248"/>
      <c r="I867" s="247"/>
      <c r="J867" s="248"/>
      <c r="K867" s="140"/>
    </row>
    <row r="868" spans="1:11" ht="15" customHeight="1">
      <c r="A868" s="227"/>
      <c r="B868" s="209" t="s">
        <v>279</v>
      </c>
      <c r="C868" s="228"/>
      <c r="D868" s="248"/>
      <c r="E868" s="247">
        <v>30</v>
      </c>
      <c r="F868" s="248"/>
      <c r="G868" s="247"/>
      <c r="H868" s="248"/>
      <c r="I868" s="247"/>
      <c r="J868" s="248"/>
      <c r="K868" s="140"/>
    </row>
    <row r="869" spans="1:11" ht="15" customHeight="1">
      <c r="A869" s="227"/>
      <c r="B869" s="209" t="s">
        <v>47</v>
      </c>
      <c r="C869" s="228"/>
      <c r="D869" s="248">
        <v>13.13</v>
      </c>
      <c r="E869" s="247">
        <v>10.5</v>
      </c>
      <c r="F869" s="248"/>
      <c r="G869" s="247"/>
      <c r="H869" s="248"/>
      <c r="I869" s="247"/>
      <c r="J869" s="248"/>
      <c r="K869" s="140"/>
    </row>
    <row r="870" spans="1:11" ht="15" customHeight="1">
      <c r="A870" s="227"/>
      <c r="B870" s="209" t="s">
        <v>106</v>
      </c>
      <c r="C870" s="228"/>
      <c r="D870" s="248">
        <v>6.36</v>
      </c>
      <c r="E870" s="247">
        <v>5.3</v>
      </c>
      <c r="F870" s="248"/>
      <c r="G870" s="247"/>
      <c r="H870" s="248"/>
      <c r="I870" s="247"/>
      <c r="J870" s="248"/>
      <c r="K870" s="140"/>
    </row>
    <row r="871" spans="1:11" ht="15" customHeight="1">
      <c r="A871" s="227"/>
      <c r="B871" s="209" t="s">
        <v>170</v>
      </c>
      <c r="C871" s="228"/>
      <c r="D871" s="248">
        <v>22.5</v>
      </c>
      <c r="E871" s="247">
        <v>22.5</v>
      </c>
      <c r="F871" s="248"/>
      <c r="G871" s="247"/>
      <c r="H871" s="248"/>
      <c r="I871" s="247"/>
      <c r="J871" s="248"/>
      <c r="K871" s="140"/>
    </row>
    <row r="872" spans="1:11" ht="15" customHeight="1">
      <c r="A872" s="227"/>
      <c r="B872" s="209" t="s">
        <v>142</v>
      </c>
      <c r="C872" s="228"/>
      <c r="D872" s="248">
        <v>0.9</v>
      </c>
      <c r="E872" s="247">
        <v>0.9</v>
      </c>
      <c r="F872" s="248"/>
      <c r="G872" s="247"/>
      <c r="H872" s="248"/>
      <c r="I872" s="247"/>
      <c r="J872" s="248"/>
      <c r="K872" s="140"/>
    </row>
    <row r="873" spans="1:11" ht="15" customHeight="1">
      <c r="A873" s="227"/>
      <c r="B873" s="209" t="s">
        <v>299</v>
      </c>
      <c r="C873" s="228"/>
      <c r="D873" s="248">
        <v>1.5</v>
      </c>
      <c r="E873" s="247">
        <v>1.5</v>
      </c>
      <c r="F873" s="248"/>
      <c r="G873" s="247"/>
      <c r="H873" s="248"/>
      <c r="I873" s="247"/>
      <c r="J873" s="248"/>
      <c r="K873" s="140"/>
    </row>
    <row r="874" spans="1:11" ht="15" customHeight="1">
      <c r="A874" s="227"/>
      <c r="B874" s="209" t="s">
        <v>130</v>
      </c>
      <c r="C874" s="228"/>
      <c r="D874" s="248">
        <v>2</v>
      </c>
      <c r="E874" s="247">
        <v>2</v>
      </c>
      <c r="F874" s="248"/>
      <c r="G874" s="247"/>
      <c r="H874" s="248"/>
      <c r="I874" s="247"/>
      <c r="J874" s="248"/>
      <c r="K874" s="140"/>
    </row>
    <row r="875" spans="1:11" ht="15" customHeight="1">
      <c r="A875" s="227" t="s">
        <v>300</v>
      </c>
      <c r="C875" s="228">
        <v>110</v>
      </c>
      <c r="D875" s="248"/>
      <c r="E875" s="247"/>
      <c r="F875" s="248">
        <v>3.12</v>
      </c>
      <c r="G875" s="247">
        <v>3.27</v>
      </c>
      <c r="H875" s="248">
        <v>23.42</v>
      </c>
      <c r="I875" s="247">
        <v>101.42</v>
      </c>
      <c r="J875" s="248"/>
      <c r="K875" s="140" t="s">
        <v>292</v>
      </c>
    </row>
    <row r="876" spans="1:11" ht="15" customHeight="1">
      <c r="A876" s="227"/>
      <c r="B876" s="209" t="s">
        <v>96</v>
      </c>
      <c r="C876" s="228"/>
      <c r="D876" s="248">
        <v>38.5</v>
      </c>
      <c r="E876" s="247">
        <v>38.5</v>
      </c>
      <c r="F876" s="248"/>
      <c r="G876" s="247"/>
      <c r="H876" s="248"/>
      <c r="I876" s="247"/>
      <c r="J876" s="248"/>
      <c r="K876" s="140"/>
    </row>
    <row r="877" spans="1:11" ht="15" customHeight="1">
      <c r="A877" s="227"/>
      <c r="B877" s="209" t="s">
        <v>170</v>
      </c>
      <c r="C877" s="228"/>
      <c r="D877" s="248">
        <v>231</v>
      </c>
      <c r="E877" s="247">
        <v>231</v>
      </c>
      <c r="F877" s="248"/>
      <c r="G877" s="247"/>
      <c r="H877" s="248"/>
      <c r="I877" s="247"/>
      <c r="J877" s="248"/>
      <c r="K877" s="140"/>
    </row>
    <row r="878" spans="1:11" ht="15" customHeight="1">
      <c r="A878" s="227"/>
      <c r="B878" s="209" t="s">
        <v>31</v>
      </c>
      <c r="C878" s="228"/>
      <c r="D878" s="248">
        <v>1.5</v>
      </c>
      <c r="E878" s="247">
        <v>1.5</v>
      </c>
      <c r="F878" s="248"/>
      <c r="G878" s="247"/>
      <c r="H878" s="248"/>
      <c r="I878" s="247"/>
      <c r="J878" s="248"/>
      <c r="K878" s="140"/>
    </row>
    <row r="879" spans="1:11" ht="15" customHeight="1">
      <c r="A879" s="227"/>
      <c r="B879" s="249" t="s">
        <v>217</v>
      </c>
      <c r="C879" s="228"/>
      <c r="D879" s="248">
        <v>0.45</v>
      </c>
      <c r="E879" s="247">
        <v>0.45</v>
      </c>
      <c r="F879" s="248"/>
      <c r="G879" s="247"/>
      <c r="H879" s="248"/>
      <c r="I879" s="247"/>
      <c r="J879" s="248"/>
      <c r="K879" s="140"/>
    </row>
    <row r="880" spans="1:11" ht="15" customHeight="1">
      <c r="A880" s="304" t="s">
        <v>325</v>
      </c>
      <c r="B880" s="406"/>
      <c r="C880" s="407" t="s">
        <v>92</v>
      </c>
      <c r="D880" s="408"/>
      <c r="E880" s="409"/>
      <c r="F880" s="410">
        <v>0.28673999999999999</v>
      </c>
      <c r="G880" s="411">
        <v>0.10044</v>
      </c>
      <c r="H880" s="410">
        <v>21.772500000000001</v>
      </c>
      <c r="I880" s="411">
        <v>89.957999999999998</v>
      </c>
      <c r="J880" s="410">
        <v>1.2</v>
      </c>
      <c r="K880" s="412" t="s">
        <v>309</v>
      </c>
    </row>
    <row r="881" spans="1:11" ht="15" customHeight="1">
      <c r="A881" s="304"/>
      <c r="B881" s="406" t="s">
        <v>188</v>
      </c>
      <c r="C881" s="407"/>
      <c r="D881" s="408">
        <v>13.68</v>
      </c>
      <c r="E881" s="409">
        <v>12</v>
      </c>
      <c r="F881" s="410"/>
      <c r="G881" s="411"/>
      <c r="H881" s="410"/>
      <c r="I881" s="411"/>
      <c r="J881" s="410"/>
      <c r="K881" s="412"/>
    </row>
    <row r="882" spans="1:11" ht="15" customHeight="1">
      <c r="A882" s="304"/>
      <c r="B882" s="406" t="s">
        <v>197</v>
      </c>
      <c r="C882" s="407"/>
      <c r="D882" s="408">
        <v>7.65</v>
      </c>
      <c r="E882" s="409">
        <v>7.5</v>
      </c>
      <c r="F882" s="410"/>
      <c r="G882" s="411"/>
      <c r="H882" s="410"/>
      <c r="I882" s="411"/>
      <c r="J882" s="410"/>
      <c r="K882" s="412"/>
    </row>
    <row r="883" spans="1:11" ht="15" customHeight="1">
      <c r="A883" s="304"/>
      <c r="B883" s="406" t="s">
        <v>205</v>
      </c>
      <c r="C883" s="407"/>
      <c r="D883" s="408"/>
      <c r="E883" s="409">
        <v>12</v>
      </c>
      <c r="F883" s="410"/>
      <c r="G883" s="411"/>
      <c r="H883" s="410"/>
      <c r="I883" s="411"/>
      <c r="J883" s="410"/>
      <c r="K883" s="412"/>
    </row>
    <row r="884" spans="1:11" ht="15" customHeight="1">
      <c r="A884" s="304"/>
      <c r="B884" s="406" t="s">
        <v>28</v>
      </c>
      <c r="C884" s="407"/>
      <c r="D884" s="408">
        <v>152</v>
      </c>
      <c r="E884" s="409">
        <v>152</v>
      </c>
      <c r="F884" s="410"/>
      <c r="G884" s="411"/>
      <c r="H884" s="410"/>
      <c r="I884" s="411"/>
      <c r="J884" s="410"/>
      <c r="K884" s="412"/>
    </row>
    <row r="885" spans="1:11" ht="15" customHeight="1">
      <c r="A885" s="304"/>
      <c r="B885" s="406" t="s">
        <v>61</v>
      </c>
      <c r="C885" s="413"/>
      <c r="D885" s="414">
        <v>5</v>
      </c>
      <c r="E885" s="409">
        <v>5</v>
      </c>
      <c r="F885" s="323"/>
      <c r="G885" s="324"/>
      <c r="H885" s="323"/>
      <c r="I885" s="324"/>
      <c r="J885" s="323"/>
      <c r="K885" s="415"/>
    </row>
    <row r="886" spans="1:11" ht="35.25" customHeight="1" thickBot="1">
      <c r="A886" s="227" t="s">
        <v>209</v>
      </c>
      <c r="C886" s="228">
        <v>35</v>
      </c>
      <c r="D886" s="251">
        <v>35</v>
      </c>
      <c r="E886" s="228">
        <v>35</v>
      </c>
      <c r="F886" s="248">
        <v>2.3076923076923075</v>
      </c>
      <c r="G886" s="306">
        <v>0.41958041958041958</v>
      </c>
      <c r="H886" s="248">
        <v>13.846153846153847</v>
      </c>
      <c r="I886" s="306">
        <v>69.230769230769241</v>
      </c>
      <c r="J886" s="251"/>
      <c r="K886" s="291" t="s">
        <v>177</v>
      </c>
    </row>
    <row r="887" spans="1:11" ht="15" customHeight="1" thickBot="1">
      <c r="A887" s="252" t="s">
        <v>39</v>
      </c>
      <c r="B887" s="253"/>
      <c r="C887" s="254">
        <v>540</v>
      </c>
      <c r="D887" s="270"/>
      <c r="E887" s="236"/>
      <c r="F887" s="286">
        <f>F853+F856+F865+F875+F880+F886</f>
        <v>17.244432307692311</v>
      </c>
      <c r="G887" s="286">
        <f t="shared" ref="G887:J887" si="30">G853+G856+G865+G875+G880+G886</f>
        <v>14.38002041958042</v>
      </c>
      <c r="H887" s="286">
        <f t="shared" si="30"/>
        <v>68.628653846153853</v>
      </c>
      <c r="I887" s="286">
        <f t="shared" si="30"/>
        <v>443.56876923076919</v>
      </c>
      <c r="J887" s="286">
        <f t="shared" si="30"/>
        <v>8</v>
      </c>
      <c r="K887" s="257"/>
    </row>
    <row r="888" spans="1:11" ht="24.75" customHeight="1">
      <c r="A888" s="251"/>
      <c r="B888" s="380" t="s">
        <v>416</v>
      </c>
      <c r="C888" s="223"/>
      <c r="D888" s="251"/>
      <c r="E888" s="223"/>
      <c r="F888" s="248"/>
      <c r="G888" s="225"/>
      <c r="H888" s="248"/>
      <c r="I888" s="225"/>
      <c r="J888" s="248"/>
      <c r="K888" s="241"/>
    </row>
    <row r="889" spans="1:11" ht="29.25" customHeight="1">
      <c r="A889" s="227" t="s">
        <v>339</v>
      </c>
      <c r="C889" s="250" t="s">
        <v>202</v>
      </c>
      <c r="D889" s="251"/>
      <c r="E889" s="229"/>
      <c r="F889" s="247">
        <v>20.73</v>
      </c>
      <c r="G889" s="248">
        <v>16.98</v>
      </c>
      <c r="H889" s="247">
        <v>29.488000000000007</v>
      </c>
      <c r="I889" s="247">
        <v>353.40000000000003</v>
      </c>
      <c r="J889" s="248">
        <v>0.49</v>
      </c>
      <c r="K889" s="140" t="s">
        <v>203</v>
      </c>
    </row>
    <row r="890" spans="1:11" ht="15.75" customHeight="1">
      <c r="A890" s="227"/>
      <c r="B890" s="209" t="s">
        <v>74</v>
      </c>
      <c r="C890" s="250"/>
      <c r="D890" s="251">
        <v>103.2</v>
      </c>
      <c r="E890" s="229">
        <v>101.2</v>
      </c>
      <c r="F890" s="247"/>
      <c r="G890" s="248"/>
      <c r="H890" s="247"/>
      <c r="I890" s="247"/>
      <c r="J890" s="248"/>
      <c r="K890" s="140"/>
    </row>
    <row r="891" spans="1:11" ht="15.75" customHeight="1">
      <c r="A891" s="227"/>
      <c r="B891" s="209" t="s">
        <v>75</v>
      </c>
      <c r="C891" s="250"/>
      <c r="D891" s="251">
        <v>6.6</v>
      </c>
      <c r="E891" s="229">
        <v>6.6</v>
      </c>
      <c r="F891" s="247"/>
      <c r="G891" s="247"/>
      <c r="H891" s="247"/>
      <c r="I891" s="247"/>
      <c r="J891" s="248"/>
      <c r="K891" s="140"/>
    </row>
    <row r="892" spans="1:11" ht="15.75" customHeight="1">
      <c r="A892" s="227"/>
      <c r="B892" s="209" t="s">
        <v>43</v>
      </c>
      <c r="C892" s="250"/>
      <c r="D892" s="251">
        <v>5.28</v>
      </c>
      <c r="E892" s="229">
        <v>4.4000000000000004</v>
      </c>
      <c r="F892" s="247"/>
      <c r="G892" s="248"/>
      <c r="H892" s="247"/>
      <c r="I892" s="247"/>
      <c r="J892" s="248"/>
      <c r="K892" s="140"/>
    </row>
    <row r="893" spans="1:11" ht="15.75" customHeight="1">
      <c r="A893" s="227"/>
      <c r="B893" s="209" t="s">
        <v>29</v>
      </c>
      <c r="C893" s="250"/>
      <c r="D893" s="251">
        <v>8.8000000000000007</v>
      </c>
      <c r="E893" s="229">
        <v>8.8000000000000007</v>
      </c>
      <c r="F893" s="247"/>
      <c r="G893" s="248"/>
      <c r="H893" s="247"/>
      <c r="I893" s="247"/>
      <c r="K893" s="140"/>
    </row>
    <row r="894" spans="1:11" ht="21" customHeight="1">
      <c r="A894" s="227"/>
      <c r="B894" s="209" t="s">
        <v>72</v>
      </c>
      <c r="C894" s="250"/>
      <c r="D894" s="251">
        <v>4.4000000000000004</v>
      </c>
      <c r="E894" s="229">
        <v>4.4000000000000004</v>
      </c>
      <c r="F894" s="247"/>
      <c r="G894" s="248"/>
      <c r="H894" s="247"/>
      <c r="I894" s="247"/>
      <c r="K894" s="140"/>
    </row>
    <row r="895" spans="1:11" ht="15" customHeight="1">
      <c r="A895" s="227"/>
      <c r="B895" s="209" t="s">
        <v>31</v>
      </c>
      <c r="C895" s="250"/>
      <c r="D895" s="251">
        <v>4.4000000000000004</v>
      </c>
      <c r="E895" s="303">
        <v>4.4000000000000004</v>
      </c>
      <c r="F895" s="247"/>
      <c r="G895" s="248"/>
      <c r="H895" s="247"/>
      <c r="I895" s="247"/>
      <c r="K895" s="140"/>
    </row>
    <row r="896" spans="1:11" ht="15" customHeight="1">
      <c r="A896" s="227"/>
      <c r="B896" s="209" t="s">
        <v>49</v>
      </c>
      <c r="C896" s="250"/>
      <c r="D896" s="251">
        <v>4.4000000000000004</v>
      </c>
      <c r="E896" s="229">
        <v>4.4000000000000004</v>
      </c>
      <c r="F896" s="247"/>
      <c r="G896" s="248"/>
      <c r="H896" s="247"/>
      <c r="I896" s="247"/>
      <c r="K896" s="140"/>
    </row>
    <row r="897" spans="1:11" ht="23.25" customHeight="1">
      <c r="A897" s="227"/>
      <c r="B897" s="249" t="s">
        <v>190</v>
      </c>
      <c r="C897" s="250"/>
      <c r="D897" s="251">
        <v>0.55000000000000004</v>
      </c>
      <c r="E897" s="229">
        <v>0.55000000000000004</v>
      </c>
      <c r="F897" s="247"/>
      <c r="G897" s="248"/>
      <c r="H897" s="247"/>
      <c r="I897" s="247"/>
      <c r="K897" s="140"/>
    </row>
    <row r="898" spans="1:11" ht="15" customHeight="1">
      <c r="B898" s="209" t="s">
        <v>338</v>
      </c>
      <c r="C898" s="228"/>
      <c r="D898" s="248">
        <v>20.399999999999999</v>
      </c>
      <c r="E898" s="247">
        <v>20</v>
      </c>
      <c r="F898" s="247"/>
      <c r="G898" s="248"/>
      <c r="H898" s="247"/>
      <c r="I898" s="247"/>
      <c r="K898" s="140"/>
    </row>
    <row r="899" spans="1:11" ht="15.75" customHeight="1">
      <c r="A899" s="227" t="s">
        <v>273</v>
      </c>
      <c r="C899" s="228" t="s">
        <v>161</v>
      </c>
      <c r="D899" s="251"/>
      <c r="E899" s="228"/>
      <c r="F899" s="248">
        <v>0.5</v>
      </c>
      <c r="G899" s="247">
        <v>0.21</v>
      </c>
      <c r="H899" s="248">
        <v>5.57</v>
      </c>
      <c r="I899" s="247">
        <v>26.15</v>
      </c>
      <c r="J899" s="248">
        <v>75</v>
      </c>
      <c r="K899" s="428" t="s">
        <v>284</v>
      </c>
    </row>
    <row r="900" spans="1:11" ht="12.75" customHeight="1">
      <c r="A900" s="227"/>
      <c r="B900" s="209" t="s">
        <v>293</v>
      </c>
      <c r="C900" s="228"/>
      <c r="D900" s="251">
        <v>15.3</v>
      </c>
      <c r="E900" s="228">
        <v>15</v>
      </c>
      <c r="F900" s="251"/>
      <c r="G900" s="228"/>
      <c r="H900" s="251"/>
      <c r="I900" s="228"/>
      <c r="J900" s="251"/>
      <c r="K900" s="140"/>
    </row>
    <row r="901" spans="1:11" ht="18.75" customHeight="1">
      <c r="A901" s="227"/>
      <c r="B901" s="209" t="s">
        <v>61</v>
      </c>
      <c r="C901" s="228"/>
      <c r="D901" s="251">
        <v>5</v>
      </c>
      <c r="E901" s="228">
        <v>5</v>
      </c>
      <c r="F901" s="251"/>
      <c r="G901" s="228"/>
      <c r="H901" s="251"/>
      <c r="I901" s="228"/>
      <c r="J901" s="251"/>
      <c r="K901" s="140"/>
    </row>
    <row r="902" spans="1:11" ht="19.5" customHeight="1" thickBot="1">
      <c r="A902" s="227"/>
      <c r="B902" s="209" t="s">
        <v>66</v>
      </c>
      <c r="C902" s="228"/>
      <c r="D902" s="251">
        <v>150</v>
      </c>
      <c r="E902" s="228">
        <v>150</v>
      </c>
      <c r="F902" s="251"/>
      <c r="G902" s="228"/>
      <c r="H902" s="251"/>
      <c r="I902" s="228"/>
      <c r="J902" s="251"/>
      <c r="K902" s="140"/>
    </row>
    <row r="903" spans="1:11" ht="15" customHeight="1" thickBot="1">
      <c r="A903" s="252" t="s">
        <v>39</v>
      </c>
      <c r="B903" s="284"/>
      <c r="C903" s="254">
        <f>155+110+20</f>
        <v>285</v>
      </c>
      <c r="D903" s="271"/>
      <c r="E903" s="256"/>
      <c r="F903" s="256">
        <f>F899+F889</f>
        <v>21.23</v>
      </c>
      <c r="G903" s="256">
        <f t="shared" ref="G903:J903" si="31">G899+G889</f>
        <v>17.190000000000001</v>
      </c>
      <c r="H903" s="256">
        <f t="shared" si="31"/>
        <v>35.058000000000007</v>
      </c>
      <c r="I903" s="256">
        <f t="shared" si="31"/>
        <v>379.55</v>
      </c>
      <c r="J903" s="256">
        <f t="shared" si="31"/>
        <v>75.489999999999995</v>
      </c>
      <c r="K903" s="237"/>
    </row>
    <row r="904" spans="1:11" ht="15" customHeight="1" thickBot="1">
      <c r="A904" s="252" t="s">
        <v>62</v>
      </c>
      <c r="B904" s="284"/>
      <c r="C904" s="269">
        <f>C848+C851+C887+C903</f>
        <v>1389</v>
      </c>
      <c r="D904" s="256"/>
      <c r="E904" s="256"/>
      <c r="F904" s="256">
        <f>F848+F851+F887+F903</f>
        <v>50.646684559944561</v>
      </c>
      <c r="G904" s="256">
        <f>G848+G851+G887+G903</f>
        <v>45.952633032193035</v>
      </c>
      <c r="H904" s="256">
        <f>H848+H851+H887+H903</f>
        <v>173.44665384615388</v>
      </c>
      <c r="I904" s="256">
        <f>I848+I851+I887+I903</f>
        <v>1283.4687692307691</v>
      </c>
      <c r="J904" s="256">
        <f>J848+J851+J887+J903</f>
        <v>89.399999999999991</v>
      </c>
      <c r="K904" s="257"/>
    </row>
    <row r="905" spans="1:11" ht="15" customHeight="1" thickBot="1">
      <c r="A905" s="453" t="s">
        <v>438</v>
      </c>
      <c r="B905" s="458"/>
      <c r="C905" s="465">
        <f>C99+C175+C291+C371+C470+C544+C643+C728+C826+C904</f>
        <v>14198</v>
      </c>
      <c r="D905" s="465"/>
      <c r="E905" s="465"/>
      <c r="F905" s="454">
        <f>F99+F175+F291+F371+F470+F544+F643+F728+F826+F904</f>
        <v>433.20035338654378</v>
      </c>
      <c r="G905" s="454">
        <f>G99+G175+G291+G371+G470+G544+G643+G728+G826+G904</f>
        <v>473.1097405238059</v>
      </c>
      <c r="H905" s="454">
        <f>H99+H175+H291+H371+H470+H544+H643+H728+H826+H904</f>
        <v>1743.1530658033203</v>
      </c>
      <c r="I905" s="454">
        <f>I99+I175+I291+I371+I470+I544+I643+I728+I826+I904</f>
        <v>13075.356765106704</v>
      </c>
      <c r="J905" s="454">
        <f>J99+J175+J291+J371+J470+J544+J643+J728+J826+J904</f>
        <v>414.28</v>
      </c>
      <c r="K905" s="455"/>
    </row>
    <row r="906" spans="1:11" ht="15" customHeight="1" thickBot="1">
      <c r="A906" s="678" t="s">
        <v>337</v>
      </c>
      <c r="B906" s="679"/>
      <c r="C906" s="269">
        <f>C905/10</f>
        <v>1419.8</v>
      </c>
      <c r="D906" s="269"/>
      <c r="E906" s="269"/>
      <c r="F906" s="256">
        <f t="shared" ref="F906:J906" si="32">F905/10</f>
        <v>43.320035338654378</v>
      </c>
      <c r="G906" s="256">
        <f t="shared" si="32"/>
        <v>47.310974052380587</v>
      </c>
      <c r="H906" s="256">
        <f t="shared" si="32"/>
        <v>174.31530658033202</v>
      </c>
      <c r="I906" s="256">
        <f t="shared" si="32"/>
        <v>1307.5356765106703</v>
      </c>
      <c r="J906" s="256">
        <f t="shared" si="32"/>
        <v>41.427999999999997</v>
      </c>
      <c r="K906" s="269"/>
    </row>
    <row r="907" spans="1:11" ht="15" customHeight="1">
      <c r="A907" s="209" t="s">
        <v>108</v>
      </c>
      <c r="C907" s="209"/>
      <c r="D907" s="209"/>
      <c r="E907" s="344"/>
      <c r="F907" s="248"/>
      <c r="G907" s="248"/>
      <c r="H907" s="248"/>
      <c r="I907" s="248"/>
      <c r="K907" s="209"/>
    </row>
    <row r="908" spans="1:11" ht="15" customHeight="1">
      <c r="A908" s="677" t="s">
        <v>175</v>
      </c>
      <c r="B908" s="677"/>
      <c r="C908" s="677"/>
      <c r="D908" s="677"/>
      <c r="E908" s="677"/>
      <c r="F908" s="677"/>
      <c r="G908" s="677"/>
      <c r="H908" s="677"/>
      <c r="I908" s="677"/>
      <c r="J908" s="677"/>
      <c r="K908" s="677"/>
    </row>
    <row r="909" spans="1:11" ht="15" customHeight="1">
      <c r="A909" s="677" t="s">
        <v>109</v>
      </c>
      <c r="B909" s="677"/>
      <c r="C909" s="677"/>
      <c r="D909" s="677"/>
      <c r="E909" s="677"/>
      <c r="F909" s="677"/>
      <c r="G909" s="677"/>
      <c r="H909" s="677"/>
      <c r="I909" s="677"/>
      <c r="J909" s="677"/>
      <c r="K909" s="677"/>
    </row>
    <row r="910" spans="1:11" ht="15" customHeight="1">
      <c r="A910" s="677" t="s">
        <v>110</v>
      </c>
      <c r="B910" s="677"/>
      <c r="C910" s="677"/>
      <c r="D910" s="677"/>
      <c r="E910" s="677"/>
      <c r="F910" s="677"/>
      <c r="G910" s="677"/>
      <c r="H910" s="677"/>
      <c r="I910" s="677"/>
      <c r="J910" s="677"/>
      <c r="K910" s="677"/>
    </row>
    <row r="911" spans="1:11" ht="15" customHeight="1">
      <c r="A911" s="677" t="s">
        <v>111</v>
      </c>
      <c r="B911" s="677"/>
      <c r="C911" s="677"/>
      <c r="D911" s="677"/>
      <c r="E911" s="677"/>
      <c r="F911" s="677"/>
      <c r="G911" s="677"/>
      <c r="H911" s="677"/>
      <c r="I911" s="677"/>
      <c r="J911" s="677"/>
      <c r="K911" s="677"/>
    </row>
    <row r="912" spans="1:11" ht="15" customHeight="1">
      <c r="A912" s="680" t="s">
        <v>267</v>
      </c>
      <c r="B912" s="680"/>
      <c r="C912" s="680"/>
      <c r="D912" s="680"/>
      <c r="E912" s="680"/>
      <c r="F912" s="680"/>
      <c r="G912" s="680"/>
      <c r="H912" s="680"/>
      <c r="I912" s="680"/>
      <c r="J912" s="680"/>
      <c r="K912" s="680"/>
    </row>
    <row r="913" spans="1:11" ht="15" customHeight="1">
      <c r="A913" s="677" t="s">
        <v>112</v>
      </c>
      <c r="B913" s="677"/>
      <c r="C913" s="677"/>
      <c r="D913" s="677"/>
      <c r="E913" s="677"/>
      <c r="F913" s="677"/>
      <c r="G913" s="677"/>
      <c r="H913" s="677"/>
      <c r="I913" s="677"/>
      <c r="J913" s="677"/>
      <c r="K913" s="677"/>
    </row>
    <row r="914" spans="1:11" ht="15" customHeight="1">
      <c r="A914" s="680" t="s">
        <v>268</v>
      </c>
      <c r="B914" s="680"/>
      <c r="C914" s="680"/>
      <c r="D914" s="680"/>
      <c r="E914" s="680"/>
      <c r="F914" s="680"/>
      <c r="G914" s="680"/>
      <c r="H914" s="680"/>
      <c r="I914" s="680"/>
      <c r="J914" s="680"/>
      <c r="K914" s="680"/>
    </row>
    <row r="915" spans="1:11" ht="15" customHeight="1">
      <c r="A915" s="677" t="s">
        <v>113</v>
      </c>
      <c r="B915" s="677"/>
      <c r="C915" s="677"/>
      <c r="D915" s="677"/>
      <c r="E915" s="677"/>
      <c r="F915" s="677"/>
      <c r="G915" s="677"/>
      <c r="H915" s="677"/>
      <c r="I915" s="677"/>
      <c r="J915" s="677"/>
      <c r="K915" s="677"/>
    </row>
    <row r="916" spans="1:11" ht="15" customHeight="1">
      <c r="A916" s="680" t="s">
        <v>269</v>
      </c>
      <c r="B916" s="680"/>
      <c r="C916" s="680"/>
      <c r="D916" s="680"/>
      <c r="E916" s="680"/>
      <c r="F916" s="680"/>
      <c r="G916" s="680"/>
      <c r="H916" s="680"/>
      <c r="I916" s="680"/>
      <c r="J916" s="680"/>
      <c r="K916" s="680"/>
    </row>
    <row r="917" spans="1:11" ht="15" customHeight="1">
      <c r="A917" s="677" t="s">
        <v>180</v>
      </c>
      <c r="B917" s="677"/>
      <c r="C917" s="677"/>
      <c r="D917" s="677"/>
      <c r="E917" s="677"/>
      <c r="F917" s="677"/>
      <c r="G917" s="677"/>
      <c r="H917" s="677"/>
      <c r="I917" s="677"/>
      <c r="J917" s="677"/>
      <c r="K917" s="677"/>
    </row>
    <row r="918" spans="1:11" ht="15" customHeight="1">
      <c r="A918" s="677" t="s">
        <v>114</v>
      </c>
      <c r="B918" s="677"/>
      <c r="C918" s="677"/>
      <c r="D918" s="677"/>
      <c r="E918" s="677"/>
      <c r="F918" s="677"/>
      <c r="G918" s="677"/>
      <c r="H918" s="677"/>
      <c r="I918" s="677"/>
      <c r="J918" s="677"/>
      <c r="K918" s="677"/>
    </row>
    <row r="919" spans="1:11" ht="15" customHeight="1">
      <c r="A919" s="677" t="s">
        <v>115</v>
      </c>
      <c r="B919" s="677"/>
      <c r="C919" s="677"/>
      <c r="D919" s="677"/>
      <c r="E919" s="677"/>
      <c r="F919" s="677"/>
      <c r="G919" s="677"/>
      <c r="H919" s="677"/>
      <c r="I919" s="677"/>
      <c r="J919" s="677"/>
      <c r="K919" s="677"/>
    </row>
    <row r="920" spans="1:11" ht="15" customHeight="1">
      <c r="A920" s="680" t="s">
        <v>270</v>
      </c>
      <c r="B920" s="680"/>
      <c r="C920" s="680"/>
      <c r="D920" s="680"/>
      <c r="E920" s="680"/>
      <c r="F920" s="680"/>
      <c r="G920" s="680"/>
      <c r="H920" s="680"/>
      <c r="I920" s="680"/>
      <c r="J920" s="680"/>
      <c r="K920" s="680"/>
    </row>
    <row r="921" spans="1:11" ht="15" customHeight="1">
      <c r="A921" s="677" t="s">
        <v>153</v>
      </c>
      <c r="B921" s="677"/>
      <c r="C921" s="677"/>
      <c r="D921" s="677"/>
      <c r="E921" s="677"/>
      <c r="F921" s="677"/>
      <c r="G921" s="677"/>
      <c r="H921" s="677"/>
      <c r="I921" s="677"/>
      <c r="J921" s="677"/>
      <c r="K921" s="677"/>
    </row>
    <row r="922" spans="1:11" ht="15" customHeight="1">
      <c r="A922" s="677" t="s">
        <v>116</v>
      </c>
      <c r="B922" s="677"/>
      <c r="C922" s="677"/>
      <c r="D922" s="677"/>
      <c r="E922" s="677"/>
      <c r="F922" s="677"/>
      <c r="G922" s="677"/>
      <c r="H922" s="677"/>
      <c r="I922" s="677"/>
      <c r="J922" s="677"/>
      <c r="K922" s="677"/>
    </row>
    <row r="923" spans="1:11" ht="15" customHeight="1">
      <c r="A923" s="677" t="s">
        <v>117</v>
      </c>
      <c r="B923" s="677"/>
      <c r="C923" s="677"/>
      <c r="D923" s="677"/>
      <c r="E923" s="677"/>
      <c r="F923" s="677"/>
      <c r="G923" s="677"/>
      <c r="H923" s="677"/>
      <c r="I923" s="677"/>
      <c r="J923" s="677"/>
      <c r="K923" s="677"/>
    </row>
    <row r="924" spans="1:11" ht="15" customHeight="1">
      <c r="A924" s="677" t="s">
        <v>154</v>
      </c>
      <c r="B924" s="677"/>
      <c r="C924" s="677"/>
      <c r="D924" s="677"/>
      <c r="E924" s="677"/>
      <c r="F924" s="677"/>
      <c r="G924" s="677"/>
      <c r="H924" s="677"/>
      <c r="I924" s="677"/>
      <c r="J924" s="677"/>
      <c r="K924" s="677"/>
    </row>
    <row r="925" spans="1:11" ht="15" customHeight="1">
      <c r="A925" s="677" t="s">
        <v>118</v>
      </c>
      <c r="B925" s="677"/>
      <c r="C925" s="677"/>
      <c r="D925" s="677"/>
      <c r="E925" s="677"/>
      <c r="F925" s="677"/>
      <c r="G925" s="677"/>
      <c r="H925" s="677"/>
      <c r="I925" s="677"/>
      <c r="J925" s="677"/>
      <c r="K925" s="677"/>
    </row>
    <row r="926" spans="1:11" ht="15" customHeight="1">
      <c r="A926" s="677" t="s">
        <v>155</v>
      </c>
      <c r="B926" s="677"/>
      <c r="C926" s="677"/>
      <c r="D926" s="677"/>
      <c r="E926" s="677"/>
      <c r="F926" s="677"/>
      <c r="G926" s="677"/>
      <c r="H926" s="677"/>
      <c r="I926" s="677"/>
      <c r="J926" s="677"/>
      <c r="K926" s="677"/>
    </row>
    <row r="927" spans="1:11" ht="15" customHeight="1">
      <c r="A927" s="677" t="s">
        <v>119</v>
      </c>
      <c r="B927" s="677"/>
      <c r="C927" s="677"/>
      <c r="D927" s="677"/>
      <c r="E927" s="677"/>
      <c r="F927" s="677"/>
      <c r="G927" s="677"/>
      <c r="H927" s="677"/>
      <c r="I927" s="677"/>
      <c r="J927" s="677"/>
      <c r="K927" s="677"/>
    </row>
    <row r="928" spans="1:11" ht="15" customHeight="1">
      <c r="A928" s="677" t="s">
        <v>120</v>
      </c>
      <c r="B928" s="677"/>
      <c r="C928" s="677"/>
      <c r="D928" s="677"/>
      <c r="E928" s="677"/>
      <c r="F928" s="677"/>
      <c r="G928" s="677"/>
      <c r="H928" s="677"/>
      <c r="I928" s="677"/>
      <c r="J928" s="677"/>
      <c r="K928" s="677"/>
    </row>
    <row r="929" spans="1:11" ht="15" customHeight="1">
      <c r="A929" s="677" t="s">
        <v>156</v>
      </c>
      <c r="B929" s="677"/>
      <c r="C929" s="677"/>
      <c r="D929" s="677"/>
      <c r="E929" s="677"/>
      <c r="F929" s="677"/>
      <c r="G929" s="677"/>
      <c r="H929" s="677"/>
      <c r="I929" s="677"/>
      <c r="J929" s="677"/>
      <c r="K929" s="677"/>
    </row>
    <row r="930" spans="1:11" ht="15" customHeight="1">
      <c r="A930" s="677" t="s">
        <v>121</v>
      </c>
      <c r="B930" s="677"/>
      <c r="C930" s="677"/>
      <c r="D930" s="677"/>
      <c r="E930" s="677"/>
      <c r="F930" s="677"/>
      <c r="G930" s="677"/>
      <c r="H930" s="677"/>
      <c r="I930" s="677"/>
      <c r="J930" s="677"/>
      <c r="K930" s="677"/>
    </row>
    <row r="931" spans="1:11" ht="15" customHeight="1">
      <c r="A931" s="677" t="s">
        <v>122</v>
      </c>
      <c r="B931" s="677"/>
      <c r="C931" s="677"/>
      <c r="D931" s="677"/>
      <c r="E931" s="677"/>
      <c r="F931" s="677"/>
      <c r="G931" s="677"/>
      <c r="H931" s="677"/>
      <c r="I931" s="677"/>
      <c r="J931" s="677"/>
      <c r="K931" s="677"/>
    </row>
    <row r="932" spans="1:11" ht="15" customHeight="1">
      <c r="E932" s="344"/>
      <c r="F932" s="248"/>
      <c r="G932" s="248"/>
      <c r="H932" s="248"/>
      <c r="I932" s="248"/>
      <c r="K932" s="209"/>
    </row>
    <row r="933" spans="1:11" ht="15" customHeight="1">
      <c r="F933" s="248"/>
      <c r="G933" s="248"/>
      <c r="H933" s="248"/>
      <c r="I933" s="248"/>
      <c r="K933" s="209"/>
    </row>
    <row r="934" spans="1:11" ht="15" customHeight="1">
      <c r="A934" s="218"/>
      <c r="F934" s="315"/>
      <c r="G934" s="315"/>
      <c r="H934" s="315"/>
      <c r="I934" s="315"/>
      <c r="K934" s="209"/>
    </row>
    <row r="935" spans="1:11" ht="15" customHeight="1">
      <c r="A935" s="218"/>
      <c r="F935" s="315"/>
      <c r="G935" s="315"/>
      <c r="H935" s="315"/>
      <c r="I935" s="315"/>
      <c r="K935" s="209"/>
    </row>
    <row r="936" spans="1:11" ht="15" customHeight="1">
      <c r="A936" s="218"/>
      <c r="F936" s="315"/>
      <c r="G936" s="315"/>
      <c r="H936" s="315"/>
      <c r="I936" s="315"/>
      <c r="K936" s="209"/>
    </row>
    <row r="937" spans="1:11" ht="15" customHeight="1">
      <c r="A937" s="218"/>
      <c r="F937" s="315"/>
      <c r="G937" s="315"/>
      <c r="H937" s="315"/>
      <c r="I937" s="315"/>
      <c r="K937" s="209"/>
    </row>
    <row r="938" spans="1:11" ht="15" customHeight="1">
      <c r="F938" s="248"/>
      <c r="G938" s="248"/>
      <c r="H938" s="248"/>
      <c r="I938" s="248"/>
      <c r="K938" s="209"/>
    </row>
    <row r="939" spans="1:11" ht="15" customHeight="1">
      <c r="A939" s="218"/>
      <c r="F939" s="248"/>
      <c r="G939" s="248"/>
      <c r="H939" s="248"/>
      <c r="I939" s="248"/>
      <c r="K939" s="209"/>
    </row>
    <row r="940" spans="1:11" ht="15" customHeight="1">
      <c r="E940" s="344"/>
      <c r="F940" s="248"/>
      <c r="G940" s="248"/>
      <c r="H940" s="248"/>
      <c r="I940" s="248"/>
      <c r="K940" s="209"/>
    </row>
    <row r="941" spans="1:11" ht="15" customHeight="1">
      <c r="E941" s="344"/>
      <c r="F941" s="248"/>
      <c r="G941" s="248"/>
      <c r="H941" s="248"/>
      <c r="I941" s="248"/>
      <c r="K941" s="209"/>
    </row>
    <row r="942" spans="1:11" ht="15" customHeight="1">
      <c r="F942" s="248"/>
      <c r="G942" s="248"/>
      <c r="H942" s="248"/>
      <c r="I942" s="248"/>
      <c r="K942" s="209"/>
    </row>
    <row r="943" spans="1:11" ht="15" customHeight="1">
      <c r="A943" s="218"/>
      <c r="F943" s="315"/>
      <c r="G943" s="315"/>
      <c r="H943" s="315"/>
      <c r="I943" s="315"/>
      <c r="K943" s="209"/>
    </row>
    <row r="944" spans="1:11" ht="15" customHeight="1">
      <c r="F944" s="248"/>
      <c r="G944" s="248"/>
      <c r="H944" s="248"/>
      <c r="I944" s="248"/>
      <c r="K944" s="209"/>
    </row>
    <row r="945" spans="1:11" ht="15" customHeight="1">
      <c r="A945" s="218"/>
      <c r="F945" s="248"/>
      <c r="G945" s="248"/>
      <c r="H945" s="248"/>
      <c r="I945" s="248"/>
      <c r="K945" s="209"/>
    </row>
    <row r="946" spans="1:11" ht="15" customHeight="1">
      <c r="E946" s="344"/>
      <c r="F946" s="248"/>
      <c r="G946" s="248"/>
      <c r="H946" s="248"/>
      <c r="I946" s="248"/>
      <c r="K946" s="209"/>
    </row>
    <row r="947" spans="1:11" ht="15" customHeight="1">
      <c r="A947" s="218"/>
      <c r="B947" s="218"/>
      <c r="C947" s="384"/>
      <c r="D947" s="384"/>
      <c r="E947" s="218"/>
      <c r="F947" s="315"/>
      <c r="G947" s="315"/>
      <c r="H947" s="315"/>
      <c r="I947" s="315"/>
      <c r="K947" s="209"/>
    </row>
    <row r="948" spans="1:11" ht="15" customHeight="1">
      <c r="F948" s="248"/>
      <c r="G948" s="248"/>
      <c r="H948" s="248"/>
      <c r="I948" s="248"/>
      <c r="K948" s="209"/>
    </row>
    <row r="949" spans="1:11" ht="15" customHeight="1">
      <c r="F949" s="248"/>
      <c r="G949" s="248"/>
      <c r="H949" s="248"/>
      <c r="I949" s="248"/>
      <c r="K949" s="209"/>
    </row>
    <row r="950" spans="1:11" ht="15" customHeight="1">
      <c r="A950" s="218"/>
      <c r="F950" s="315"/>
      <c r="G950" s="315"/>
      <c r="H950" s="315"/>
      <c r="I950" s="315"/>
      <c r="K950" s="209"/>
    </row>
    <row r="951" spans="1:11" ht="15" customHeight="1">
      <c r="K951" s="209"/>
    </row>
    <row r="952" spans="1:11" ht="15" customHeight="1">
      <c r="A952" s="218"/>
      <c r="B952" s="218"/>
      <c r="K952" s="209"/>
    </row>
    <row r="953" spans="1:11" ht="15" customHeight="1">
      <c r="A953" s="218"/>
      <c r="B953" s="218"/>
      <c r="K953" s="209"/>
    </row>
    <row r="954" spans="1:11" ht="15" customHeight="1">
      <c r="A954" s="218"/>
      <c r="B954" s="218"/>
      <c r="K954" s="209"/>
    </row>
    <row r="955" spans="1:11" ht="15" customHeight="1">
      <c r="A955" s="218"/>
      <c r="B955" s="218"/>
      <c r="K955" s="209"/>
    </row>
    <row r="956" spans="1:11" ht="15" customHeight="1">
      <c r="A956" s="218"/>
      <c r="B956" s="218"/>
      <c r="K956" s="209"/>
    </row>
    <row r="957" spans="1:11" ht="15" customHeight="1">
      <c r="K957" s="209"/>
    </row>
    <row r="958" spans="1:11" ht="15" customHeight="1">
      <c r="K958" s="209"/>
    </row>
    <row r="959" spans="1:11" ht="15" customHeight="1">
      <c r="C959" s="384"/>
      <c r="D959" s="384"/>
      <c r="K959" s="209"/>
    </row>
    <row r="960" spans="1:11" ht="15" customHeight="1">
      <c r="A960" s="218"/>
      <c r="B960" s="218"/>
      <c r="K960" s="209"/>
    </row>
    <row r="961" spans="1:11" ht="15" customHeight="1">
      <c r="E961" s="344"/>
      <c r="F961" s="248"/>
      <c r="G961" s="248"/>
      <c r="H961" s="248"/>
      <c r="I961" s="248"/>
      <c r="K961" s="209"/>
    </row>
    <row r="962" spans="1:11" ht="15" customHeight="1">
      <c r="E962" s="344"/>
      <c r="F962" s="248"/>
      <c r="G962" s="248"/>
      <c r="H962" s="248"/>
      <c r="I962" s="248"/>
      <c r="K962" s="209"/>
    </row>
    <row r="963" spans="1:11" ht="15" customHeight="1">
      <c r="E963" s="344"/>
      <c r="F963" s="248"/>
      <c r="G963" s="248"/>
      <c r="H963" s="248"/>
      <c r="I963" s="248"/>
      <c r="K963" s="209"/>
    </row>
    <row r="964" spans="1:11" ht="15" customHeight="1">
      <c r="F964" s="248"/>
      <c r="G964" s="248"/>
      <c r="H964" s="248"/>
      <c r="I964" s="248"/>
      <c r="K964" s="209"/>
    </row>
    <row r="965" spans="1:11" ht="15" customHeight="1">
      <c r="E965" s="344"/>
      <c r="F965" s="248"/>
      <c r="G965" s="248"/>
      <c r="H965" s="248"/>
      <c r="I965" s="248"/>
      <c r="K965" s="209"/>
    </row>
    <row r="966" spans="1:11" ht="15" customHeight="1">
      <c r="F966" s="248"/>
      <c r="G966" s="248"/>
      <c r="H966" s="248"/>
      <c r="I966" s="248"/>
      <c r="K966" s="209"/>
    </row>
    <row r="967" spans="1:11" ht="15" customHeight="1">
      <c r="F967" s="248"/>
      <c r="G967" s="248"/>
      <c r="H967" s="248"/>
      <c r="I967" s="248"/>
      <c r="K967" s="209"/>
    </row>
    <row r="968" spans="1:11" ht="15" customHeight="1">
      <c r="A968" s="218"/>
      <c r="B968" s="218"/>
      <c r="C968" s="384"/>
      <c r="D968" s="384"/>
      <c r="E968" s="218"/>
      <c r="F968" s="315"/>
      <c r="G968" s="315"/>
      <c r="H968" s="315"/>
      <c r="I968" s="315"/>
      <c r="K968" s="209"/>
    </row>
    <row r="969" spans="1:11" ht="15" customHeight="1">
      <c r="A969" s="218"/>
      <c r="B969" s="218"/>
      <c r="C969" s="384"/>
      <c r="D969" s="384"/>
      <c r="E969" s="218"/>
      <c r="F969" s="315"/>
      <c r="G969" s="315"/>
      <c r="H969" s="315"/>
      <c r="I969" s="315"/>
      <c r="K969" s="209"/>
    </row>
    <row r="970" spans="1:11" ht="15" customHeight="1">
      <c r="A970" s="218"/>
      <c r="B970" s="218"/>
      <c r="C970" s="384"/>
      <c r="D970" s="384"/>
      <c r="E970" s="218"/>
      <c r="F970" s="315"/>
      <c r="G970" s="315"/>
      <c r="H970" s="315"/>
      <c r="I970" s="315"/>
      <c r="K970" s="209"/>
    </row>
    <row r="971" spans="1:11" ht="15" customHeight="1">
      <c r="F971" s="248"/>
      <c r="G971" s="248"/>
      <c r="H971" s="248"/>
      <c r="I971" s="248"/>
      <c r="K971" s="209"/>
    </row>
    <row r="972" spans="1:11" ht="15" customHeight="1">
      <c r="A972" s="218"/>
      <c r="F972" s="248"/>
      <c r="G972" s="248"/>
      <c r="H972" s="248"/>
      <c r="I972" s="248"/>
      <c r="K972" s="209"/>
    </row>
    <row r="973" spans="1:11" ht="15" customHeight="1">
      <c r="F973" s="248"/>
      <c r="G973" s="248"/>
      <c r="H973" s="248"/>
      <c r="I973" s="315"/>
      <c r="K973" s="209"/>
    </row>
    <row r="974" spans="1:11" ht="15" customHeight="1">
      <c r="E974" s="344"/>
      <c r="F974" s="248"/>
      <c r="G974" s="248"/>
      <c r="H974" s="248"/>
      <c r="I974" s="248"/>
      <c r="K974" s="209"/>
    </row>
    <row r="975" spans="1:11" ht="15" customHeight="1">
      <c r="E975" s="344"/>
      <c r="F975" s="248"/>
      <c r="G975" s="248"/>
      <c r="H975" s="248"/>
      <c r="I975" s="248"/>
      <c r="K975" s="209"/>
    </row>
    <row r="976" spans="1:11" ht="15" customHeight="1">
      <c r="E976" s="344"/>
      <c r="F976" s="248"/>
      <c r="G976" s="248"/>
      <c r="H976" s="248"/>
      <c r="I976" s="248"/>
      <c r="K976" s="209"/>
    </row>
    <row r="977" spans="1:11" ht="15" customHeight="1">
      <c r="E977" s="344"/>
      <c r="F977" s="248"/>
      <c r="G977" s="248"/>
      <c r="H977" s="248"/>
      <c r="I977" s="248"/>
      <c r="K977" s="209"/>
    </row>
    <row r="978" spans="1:11" ht="15" customHeight="1">
      <c r="E978" s="344"/>
      <c r="F978" s="248"/>
      <c r="G978" s="248"/>
      <c r="H978" s="248"/>
      <c r="I978" s="248"/>
      <c r="K978" s="209"/>
    </row>
    <row r="979" spans="1:11" ht="15" customHeight="1">
      <c r="E979" s="344"/>
      <c r="F979" s="248"/>
      <c r="G979" s="248"/>
      <c r="H979" s="248"/>
      <c r="I979" s="248"/>
      <c r="K979" s="209"/>
    </row>
    <row r="980" spans="1:11" ht="15" customHeight="1">
      <c r="E980" s="344"/>
      <c r="F980" s="248"/>
      <c r="G980" s="248"/>
      <c r="H980" s="248"/>
      <c r="I980" s="248"/>
      <c r="K980" s="209"/>
    </row>
    <row r="981" spans="1:11" ht="15" customHeight="1">
      <c r="F981" s="248"/>
      <c r="G981" s="248"/>
      <c r="H981" s="248"/>
      <c r="I981" s="248"/>
      <c r="K981" s="209"/>
    </row>
    <row r="982" spans="1:11" ht="15" customHeight="1">
      <c r="A982" s="218"/>
      <c r="F982" s="315"/>
      <c r="G982" s="315"/>
      <c r="H982" s="315"/>
      <c r="I982" s="315"/>
      <c r="K982" s="209"/>
    </row>
    <row r="983" spans="1:11" ht="15" customHeight="1">
      <c r="A983" s="218"/>
      <c r="F983" s="315"/>
      <c r="G983" s="315"/>
      <c r="H983" s="315"/>
      <c r="I983" s="315"/>
      <c r="K983" s="209"/>
    </row>
    <row r="984" spans="1:11" ht="15" customHeight="1">
      <c r="A984" s="218"/>
      <c r="F984" s="315"/>
      <c r="G984" s="315"/>
      <c r="H984" s="315"/>
      <c r="I984" s="315"/>
      <c r="K984" s="209"/>
    </row>
    <row r="985" spans="1:11" ht="15" customHeight="1">
      <c r="A985" s="218"/>
      <c r="F985" s="315"/>
      <c r="G985" s="315"/>
      <c r="H985" s="315"/>
      <c r="I985" s="315"/>
      <c r="K985" s="209"/>
    </row>
    <row r="986" spans="1:11" ht="15" customHeight="1">
      <c r="F986" s="248"/>
      <c r="G986" s="248"/>
      <c r="H986" s="248"/>
      <c r="I986" s="248"/>
      <c r="K986" s="209"/>
    </row>
    <row r="987" spans="1:11" ht="15" customHeight="1">
      <c r="A987" s="218"/>
      <c r="F987" s="248"/>
      <c r="G987" s="248"/>
      <c r="H987" s="248"/>
      <c r="I987" s="248"/>
      <c r="K987" s="209"/>
    </row>
    <row r="988" spans="1:11" ht="15" customHeight="1">
      <c r="F988" s="248"/>
      <c r="G988" s="248"/>
      <c r="H988" s="248"/>
      <c r="I988" s="248"/>
      <c r="K988" s="209"/>
    </row>
    <row r="989" spans="1:11" ht="15" customHeight="1">
      <c r="F989" s="248"/>
      <c r="G989" s="248"/>
      <c r="H989" s="248"/>
      <c r="I989" s="248"/>
      <c r="K989" s="209"/>
    </row>
    <row r="990" spans="1:11" ht="15" customHeight="1">
      <c r="F990" s="248"/>
      <c r="G990" s="248"/>
      <c r="H990" s="248"/>
      <c r="I990" s="248"/>
      <c r="K990" s="209"/>
    </row>
    <row r="991" spans="1:11" ht="15" customHeight="1">
      <c r="A991" s="218"/>
      <c r="F991" s="315"/>
      <c r="G991" s="315"/>
      <c r="H991" s="315"/>
      <c r="I991" s="315"/>
      <c r="K991" s="209"/>
    </row>
    <row r="992" spans="1:11" ht="15" customHeight="1">
      <c r="A992" s="218"/>
      <c r="F992" s="315"/>
      <c r="G992" s="315"/>
      <c r="H992" s="315"/>
      <c r="I992" s="315"/>
      <c r="K992" s="209"/>
    </row>
    <row r="993" spans="1:11" ht="15" customHeight="1">
      <c r="A993" s="218"/>
      <c r="F993" s="315"/>
      <c r="G993" s="315"/>
      <c r="H993" s="315"/>
      <c r="I993" s="315"/>
      <c r="K993" s="209"/>
    </row>
    <row r="994" spans="1:11" ht="15" customHeight="1">
      <c r="A994" s="218"/>
      <c r="F994" s="248"/>
      <c r="G994" s="248"/>
      <c r="H994" s="248"/>
      <c r="I994" s="248"/>
      <c r="K994" s="209"/>
    </row>
    <row r="995" spans="1:11" ht="15" customHeight="1">
      <c r="A995" s="218"/>
      <c r="B995" s="218"/>
      <c r="C995" s="384"/>
      <c r="D995" s="384"/>
      <c r="E995" s="218"/>
      <c r="F995" s="315"/>
      <c r="G995" s="315"/>
      <c r="H995" s="315"/>
      <c r="I995" s="315"/>
      <c r="K995" s="209"/>
    </row>
    <row r="996" spans="1:11" ht="15" customHeight="1">
      <c r="E996" s="344"/>
      <c r="F996" s="248"/>
      <c r="G996" s="248"/>
      <c r="H996" s="248"/>
      <c r="I996" s="248"/>
      <c r="K996" s="209"/>
    </row>
    <row r="997" spans="1:11" ht="15" customHeight="1">
      <c r="F997" s="248"/>
      <c r="G997" s="248"/>
      <c r="H997" s="248"/>
      <c r="I997" s="248"/>
      <c r="K997" s="209"/>
    </row>
    <row r="998" spans="1:11" ht="15" customHeight="1">
      <c r="F998" s="248"/>
      <c r="G998" s="248"/>
      <c r="H998" s="248"/>
      <c r="I998" s="248"/>
      <c r="K998" s="209"/>
    </row>
    <row r="999" spans="1:11" ht="15" customHeight="1">
      <c r="F999" s="248"/>
      <c r="G999" s="248"/>
      <c r="H999" s="248"/>
      <c r="I999" s="248"/>
      <c r="K999" s="209"/>
    </row>
    <row r="1000" spans="1:11" ht="15" customHeight="1">
      <c r="K1000" s="209"/>
    </row>
    <row r="1001" spans="1:11" ht="15" customHeight="1">
      <c r="A1001" s="218"/>
      <c r="F1001" s="385"/>
      <c r="G1001" s="385"/>
      <c r="H1001" s="385"/>
      <c r="I1001" s="385"/>
      <c r="K1001" s="209"/>
    </row>
    <row r="1002" spans="1:11" ht="15" customHeight="1">
      <c r="K1002" s="209"/>
    </row>
    <row r="1003" spans="1:11" ht="15" customHeight="1">
      <c r="K1003" s="209"/>
    </row>
    <row r="1004" spans="1:11" ht="15" customHeight="1">
      <c r="K1004" s="209"/>
    </row>
    <row r="1005" spans="1:11" ht="15" customHeight="1">
      <c r="K1005" s="209"/>
    </row>
    <row r="1006" spans="1:11" ht="15" customHeight="1">
      <c r="K1006" s="209"/>
    </row>
    <row r="1007" spans="1:11" ht="15" customHeight="1">
      <c r="K1007" s="209"/>
    </row>
    <row r="1008" spans="1:11" ht="15" customHeight="1">
      <c r="C1008" s="384"/>
      <c r="D1008" s="384"/>
      <c r="K1008" s="209"/>
    </row>
    <row r="1009" spans="1:11" ht="15" customHeight="1">
      <c r="A1009" s="218"/>
      <c r="B1009" s="218"/>
      <c r="K1009" s="209"/>
    </row>
    <row r="1010" spans="1:11" ht="15" customHeight="1">
      <c r="E1010" s="344"/>
      <c r="F1010" s="248"/>
      <c r="G1010" s="248"/>
      <c r="H1010" s="248"/>
      <c r="I1010" s="248"/>
      <c r="K1010" s="209"/>
    </row>
    <row r="1011" spans="1:11" ht="15" customHeight="1">
      <c r="E1011" s="344"/>
      <c r="F1011" s="248"/>
      <c r="G1011" s="248"/>
      <c r="H1011" s="248"/>
      <c r="I1011" s="248"/>
      <c r="K1011" s="209"/>
    </row>
    <row r="1012" spans="1:11" ht="15" customHeight="1">
      <c r="E1012" s="344"/>
      <c r="F1012" s="248"/>
      <c r="G1012" s="248"/>
      <c r="H1012" s="248"/>
      <c r="I1012" s="248"/>
      <c r="K1012" s="209"/>
    </row>
    <row r="1013" spans="1:11" ht="15" customHeight="1">
      <c r="E1013" s="344"/>
      <c r="F1013" s="248"/>
      <c r="G1013" s="248"/>
      <c r="H1013" s="248"/>
      <c r="I1013" s="248"/>
      <c r="K1013" s="209"/>
    </row>
    <row r="1014" spans="1:11" ht="15" customHeight="1">
      <c r="F1014" s="248"/>
      <c r="G1014" s="248"/>
      <c r="H1014" s="248"/>
      <c r="I1014" s="248"/>
      <c r="K1014" s="209"/>
    </row>
    <row r="1015" spans="1:11" ht="15" customHeight="1">
      <c r="F1015" s="248"/>
      <c r="G1015" s="248"/>
      <c r="H1015" s="248"/>
      <c r="I1015" s="248"/>
      <c r="K1015" s="209"/>
    </row>
    <row r="1016" spans="1:11" ht="15" customHeight="1">
      <c r="A1016" s="218"/>
      <c r="B1016" s="218"/>
      <c r="C1016" s="384"/>
      <c r="D1016" s="384"/>
      <c r="E1016" s="218"/>
      <c r="F1016" s="315"/>
      <c r="G1016" s="315"/>
      <c r="H1016" s="315"/>
      <c r="I1016" s="315"/>
      <c r="K1016" s="209"/>
    </row>
    <row r="1017" spans="1:11" ht="15" customHeight="1">
      <c r="A1017" s="218"/>
      <c r="B1017" s="218"/>
      <c r="C1017" s="384"/>
      <c r="D1017" s="384"/>
      <c r="E1017" s="218"/>
      <c r="F1017" s="315"/>
      <c r="G1017" s="315"/>
      <c r="H1017" s="315"/>
      <c r="I1017" s="315"/>
      <c r="K1017" s="209"/>
    </row>
    <row r="1018" spans="1:11" ht="15" customHeight="1">
      <c r="F1018" s="248"/>
      <c r="G1018" s="248"/>
      <c r="H1018" s="248"/>
      <c r="I1018" s="248"/>
      <c r="K1018" s="209"/>
    </row>
    <row r="1019" spans="1:11" ht="15" customHeight="1">
      <c r="A1019" s="218"/>
      <c r="F1019" s="248"/>
      <c r="G1019" s="248"/>
      <c r="H1019" s="248"/>
      <c r="I1019" s="248"/>
      <c r="K1019" s="209"/>
    </row>
    <row r="1020" spans="1:11" ht="15" customHeight="1">
      <c r="E1020" s="344"/>
      <c r="F1020" s="248"/>
      <c r="G1020" s="248"/>
      <c r="H1020" s="248"/>
      <c r="I1020" s="248"/>
      <c r="K1020" s="209"/>
    </row>
    <row r="1021" spans="1:11" ht="15" customHeight="1">
      <c r="E1021" s="344"/>
      <c r="F1021" s="248"/>
      <c r="G1021" s="248"/>
      <c r="H1021" s="248"/>
      <c r="I1021" s="248"/>
      <c r="K1021" s="209"/>
    </row>
    <row r="1022" spans="1:11" ht="15" customHeight="1">
      <c r="E1022" s="344"/>
      <c r="F1022" s="248"/>
      <c r="G1022" s="248"/>
      <c r="H1022" s="248"/>
      <c r="I1022" s="248"/>
      <c r="K1022" s="209"/>
    </row>
    <row r="1023" spans="1:11" ht="15" customHeight="1">
      <c r="E1023" s="344"/>
      <c r="F1023" s="248"/>
      <c r="G1023" s="248"/>
      <c r="H1023" s="248"/>
      <c r="I1023" s="248"/>
      <c r="K1023" s="209"/>
    </row>
    <row r="1024" spans="1:11" ht="15" customHeight="1">
      <c r="E1024" s="344"/>
      <c r="F1024" s="248"/>
      <c r="G1024" s="248"/>
      <c r="H1024" s="248"/>
      <c r="I1024" s="248"/>
      <c r="K1024" s="209"/>
    </row>
    <row r="1025" spans="1:11" ht="15" customHeight="1">
      <c r="E1025" s="344"/>
      <c r="F1025" s="248"/>
      <c r="G1025" s="248"/>
      <c r="H1025" s="248"/>
      <c r="I1025" s="248"/>
      <c r="K1025" s="209"/>
    </row>
    <row r="1026" spans="1:11" ht="15" customHeight="1">
      <c r="E1026" s="344"/>
      <c r="F1026" s="248"/>
      <c r="G1026" s="248"/>
      <c r="H1026" s="248"/>
      <c r="I1026" s="248"/>
      <c r="K1026" s="209"/>
    </row>
    <row r="1027" spans="1:11" ht="15" customHeight="1">
      <c r="F1027" s="248"/>
      <c r="G1027" s="248"/>
      <c r="H1027" s="248"/>
      <c r="I1027" s="248"/>
      <c r="K1027" s="209"/>
    </row>
    <row r="1028" spans="1:11" ht="15" customHeight="1">
      <c r="A1028" s="218"/>
      <c r="F1028" s="315"/>
      <c r="G1028" s="315"/>
      <c r="H1028" s="315"/>
      <c r="I1028" s="315"/>
      <c r="K1028" s="209"/>
    </row>
    <row r="1029" spans="1:11" ht="15" customHeight="1">
      <c r="A1029" s="218"/>
      <c r="F1029" s="315"/>
      <c r="G1029" s="315"/>
      <c r="H1029" s="315"/>
      <c r="I1029" s="315"/>
      <c r="K1029" s="209"/>
    </row>
    <row r="1030" spans="1:11" ht="15" customHeight="1">
      <c r="F1030" s="248"/>
      <c r="G1030" s="248"/>
      <c r="H1030" s="248"/>
      <c r="I1030" s="248"/>
      <c r="K1030" s="209"/>
    </row>
    <row r="1031" spans="1:11" ht="15" customHeight="1">
      <c r="A1031" s="218"/>
      <c r="F1031" s="248"/>
      <c r="G1031" s="248"/>
      <c r="H1031" s="248"/>
      <c r="I1031" s="248"/>
      <c r="K1031" s="209"/>
    </row>
    <row r="1032" spans="1:11" ht="15" customHeight="1">
      <c r="F1032" s="248"/>
      <c r="G1032" s="248"/>
      <c r="H1032" s="248"/>
      <c r="I1032" s="248"/>
      <c r="K1032" s="209"/>
    </row>
    <row r="1033" spans="1:11" ht="15" customHeight="1">
      <c r="F1033" s="248"/>
      <c r="G1033" s="248"/>
      <c r="H1033" s="248"/>
      <c r="I1033" s="248"/>
      <c r="K1033" s="209"/>
    </row>
    <row r="1034" spans="1:11" ht="15" customHeight="1">
      <c r="F1034" s="248"/>
      <c r="G1034" s="248"/>
      <c r="H1034" s="248"/>
      <c r="I1034" s="248"/>
      <c r="K1034" s="209"/>
    </row>
    <row r="1035" spans="1:11" ht="15" customHeight="1">
      <c r="A1035" s="218"/>
      <c r="F1035" s="315"/>
      <c r="G1035" s="315"/>
      <c r="H1035" s="315"/>
      <c r="I1035" s="315"/>
      <c r="K1035" s="209"/>
    </row>
    <row r="1036" spans="1:11" ht="15" customHeight="1">
      <c r="F1036" s="248"/>
      <c r="G1036" s="248"/>
      <c r="H1036" s="248"/>
      <c r="I1036" s="248"/>
      <c r="K1036" s="209"/>
    </row>
    <row r="1037" spans="1:11" ht="15" customHeight="1">
      <c r="A1037" s="218"/>
      <c r="F1037" s="248"/>
      <c r="G1037" s="248"/>
      <c r="H1037" s="248"/>
      <c r="I1037" s="248"/>
      <c r="K1037" s="209"/>
    </row>
    <row r="1038" spans="1:11" ht="15" customHeight="1">
      <c r="F1038" s="248"/>
      <c r="G1038" s="248"/>
      <c r="H1038" s="248"/>
      <c r="I1038" s="248"/>
      <c r="K1038" s="209"/>
    </row>
    <row r="1039" spans="1:11" ht="15" customHeight="1">
      <c r="A1039" s="218"/>
      <c r="B1039" s="218"/>
      <c r="C1039" s="384"/>
      <c r="D1039" s="384"/>
      <c r="E1039" s="218"/>
      <c r="F1039" s="315"/>
      <c r="G1039" s="315"/>
      <c r="H1039" s="315"/>
      <c r="I1039" s="315"/>
      <c r="K1039" s="209"/>
    </row>
    <row r="1040" spans="1:11" ht="15" customHeight="1">
      <c r="E1040" s="344"/>
      <c r="K1040" s="209"/>
    </row>
    <row r="1041" spans="1:11" ht="15" customHeight="1">
      <c r="E1041" s="344"/>
      <c r="K1041" s="209"/>
    </row>
    <row r="1042" spans="1:11" ht="15" customHeight="1">
      <c r="K1042" s="209"/>
    </row>
    <row r="1043" spans="1:11" ht="15" customHeight="1">
      <c r="K1043" s="209"/>
    </row>
    <row r="1044" spans="1:11" ht="15" customHeight="1">
      <c r="K1044" s="209"/>
    </row>
    <row r="1045" spans="1:11" ht="15" customHeight="1">
      <c r="A1045" s="218"/>
      <c r="F1045" s="385"/>
      <c r="G1045" s="385"/>
      <c r="H1045" s="385"/>
      <c r="I1045" s="385"/>
      <c r="K1045" s="209"/>
    </row>
    <row r="1046" spans="1:11" ht="15" customHeight="1">
      <c r="K1046" s="209"/>
    </row>
    <row r="1047" spans="1:11" ht="15" customHeight="1">
      <c r="K1047" s="209"/>
    </row>
    <row r="1048" spans="1:11" ht="15" customHeight="1">
      <c r="K1048" s="209"/>
    </row>
    <row r="1049" spans="1:11" ht="15" customHeight="1">
      <c r="K1049" s="209"/>
    </row>
    <row r="1050" spans="1:11" ht="15" customHeight="1">
      <c r="K1050" s="209"/>
    </row>
    <row r="1051" spans="1:11" ht="15" customHeight="1">
      <c r="K1051" s="209"/>
    </row>
    <row r="1052" spans="1:11" ht="15" customHeight="1">
      <c r="K1052" s="209"/>
    </row>
    <row r="1053" spans="1:11" ht="15" customHeight="1">
      <c r="K1053" s="209"/>
    </row>
    <row r="1054" spans="1:11" ht="15" customHeight="1">
      <c r="K1054" s="209"/>
    </row>
    <row r="1055" spans="1:11" ht="15" customHeight="1">
      <c r="A1055" s="218"/>
      <c r="B1055" s="218"/>
      <c r="K1055" s="209"/>
    </row>
    <row r="1056" spans="1:11" ht="15" customHeight="1">
      <c r="K1056" s="209"/>
    </row>
    <row r="1057" spans="1:11" ht="15" customHeight="1">
      <c r="K1057" s="209"/>
    </row>
    <row r="1058" spans="1:11" ht="15" customHeight="1">
      <c r="A1058" s="218"/>
      <c r="B1058" s="218"/>
      <c r="C1058" s="384"/>
      <c r="D1058" s="384"/>
      <c r="E1058" s="218"/>
      <c r="F1058" s="385"/>
      <c r="G1058" s="385"/>
      <c r="H1058" s="385"/>
      <c r="I1058" s="385"/>
      <c r="K1058" s="209"/>
    </row>
    <row r="1059" spans="1:11" ht="15" customHeight="1">
      <c r="K1059" s="209"/>
    </row>
    <row r="1060" spans="1:11" ht="15" customHeight="1">
      <c r="A1060" s="218"/>
      <c r="B1060" s="218"/>
      <c r="C1060" s="384"/>
      <c r="D1060" s="384"/>
      <c r="E1060" s="218"/>
      <c r="F1060" s="385"/>
      <c r="G1060" s="385"/>
      <c r="H1060" s="385"/>
      <c r="K1060" s="209"/>
    </row>
    <row r="1061" spans="1:11" ht="15" customHeight="1">
      <c r="A1061" s="218"/>
      <c r="B1061" s="218"/>
      <c r="C1061" s="384"/>
      <c r="D1061" s="384"/>
      <c r="E1061" s="218"/>
      <c r="F1061" s="385"/>
      <c r="G1061" s="385"/>
      <c r="H1061" s="385"/>
      <c r="K1061" s="209"/>
    </row>
    <row r="1062" spans="1:11" ht="15" customHeight="1">
      <c r="A1062" s="218"/>
      <c r="B1062" s="218"/>
      <c r="C1062" s="384"/>
      <c r="D1062" s="384"/>
      <c r="E1062" s="218"/>
      <c r="F1062" s="385"/>
      <c r="G1062" s="385"/>
      <c r="H1062" s="385"/>
      <c r="K1062" s="209"/>
    </row>
    <row r="1063" spans="1:11" ht="15" customHeight="1">
      <c r="A1063" s="218"/>
      <c r="B1063" s="218"/>
      <c r="C1063" s="384"/>
      <c r="D1063" s="384"/>
      <c r="E1063" s="218"/>
      <c r="F1063" s="385"/>
      <c r="G1063" s="385"/>
      <c r="H1063" s="385"/>
      <c r="K1063" s="209"/>
    </row>
    <row r="1064" spans="1:11" ht="15" customHeight="1">
      <c r="A1064" s="218"/>
      <c r="B1064" s="218"/>
      <c r="C1064" s="384"/>
      <c r="D1064" s="384"/>
      <c r="E1064" s="218"/>
      <c r="F1064" s="385"/>
      <c r="G1064" s="385"/>
      <c r="H1064" s="385"/>
      <c r="K1064" s="209"/>
    </row>
    <row r="1065" spans="1:11" ht="15" customHeight="1">
      <c r="A1065" s="218"/>
      <c r="B1065" s="218"/>
      <c r="C1065" s="384"/>
      <c r="D1065" s="384"/>
      <c r="E1065" s="218"/>
      <c r="F1065" s="385"/>
      <c r="G1065" s="385"/>
      <c r="H1065" s="385"/>
      <c r="K1065" s="209"/>
    </row>
    <row r="1066" spans="1:11" ht="15" customHeight="1">
      <c r="A1066" s="386"/>
      <c r="B1066" s="387"/>
      <c r="C1066" s="388"/>
      <c r="D1066" s="388"/>
      <c r="E1066" s="387"/>
      <c r="F1066" s="389"/>
      <c r="G1066" s="389"/>
      <c r="H1066" s="389"/>
      <c r="K1066" s="209"/>
    </row>
    <row r="1067" spans="1:11" ht="15" customHeight="1">
      <c r="A1067" s="386"/>
      <c r="B1067" s="387"/>
      <c r="C1067" s="388"/>
      <c r="D1067" s="388"/>
      <c r="E1067" s="387"/>
      <c r="F1067" s="389"/>
      <c r="G1067" s="389"/>
      <c r="H1067" s="390"/>
      <c r="K1067" s="209"/>
    </row>
    <row r="1068" spans="1:11" ht="15" customHeight="1">
      <c r="A1068" s="218"/>
      <c r="B1068" s="218"/>
      <c r="C1068" s="384"/>
      <c r="D1068" s="384"/>
      <c r="E1068" s="218"/>
      <c r="F1068" s="385"/>
      <c r="G1068" s="385"/>
      <c r="H1068" s="385"/>
      <c r="I1068" s="385"/>
      <c r="K1068" s="209"/>
    </row>
    <row r="1069" spans="1:11" ht="15" customHeight="1">
      <c r="A1069" s="218"/>
      <c r="B1069" s="218"/>
      <c r="C1069" s="384"/>
      <c r="D1069" s="384"/>
      <c r="E1069" s="218"/>
      <c r="F1069" s="385"/>
      <c r="G1069" s="385"/>
      <c r="H1069" s="385"/>
      <c r="I1069" s="385"/>
      <c r="K1069" s="209"/>
    </row>
    <row r="1070" spans="1:11" ht="15" customHeight="1">
      <c r="A1070" s="218"/>
      <c r="B1070" s="218"/>
      <c r="C1070" s="384"/>
      <c r="D1070" s="384"/>
      <c r="E1070" s="218"/>
      <c r="F1070" s="385"/>
      <c r="G1070" s="385"/>
      <c r="H1070" s="385"/>
      <c r="I1070" s="385"/>
      <c r="K1070" s="209"/>
    </row>
    <row r="1071" spans="1:11" ht="15" customHeight="1">
      <c r="A1071" s="218"/>
      <c r="B1071" s="218"/>
      <c r="C1071" s="384"/>
      <c r="D1071" s="384"/>
      <c r="E1071" s="391"/>
      <c r="F1071" s="315"/>
      <c r="G1071" s="315"/>
      <c r="H1071" s="315"/>
      <c r="I1071" s="315"/>
      <c r="K1071" s="209"/>
    </row>
    <row r="1072" spans="1:11" ht="15" customHeight="1">
      <c r="A1072" s="218"/>
      <c r="B1072" s="218"/>
      <c r="C1072" s="384"/>
      <c r="D1072" s="384"/>
      <c r="E1072" s="218"/>
      <c r="F1072" s="392"/>
      <c r="G1072" s="392"/>
      <c r="H1072" s="392"/>
      <c r="K1072" s="209"/>
    </row>
    <row r="1073" spans="1:11" ht="15" customHeight="1">
      <c r="A1073" s="218"/>
      <c r="B1073" s="218"/>
      <c r="C1073" s="384"/>
      <c r="D1073" s="384"/>
      <c r="E1073" s="393"/>
      <c r="F1073" s="315"/>
      <c r="G1073" s="315"/>
      <c r="H1073" s="315"/>
      <c r="I1073" s="248"/>
      <c r="K1073" s="209"/>
    </row>
    <row r="1074" spans="1:11" ht="15" customHeight="1">
      <c r="E1074" s="344"/>
      <c r="F1074" s="248"/>
      <c r="G1074" s="248"/>
      <c r="H1074" s="248"/>
      <c r="I1074" s="248"/>
      <c r="K1074" s="209"/>
    </row>
    <row r="1075" spans="1:11" ht="15" customHeight="1">
      <c r="E1075" s="344"/>
      <c r="F1075" s="248"/>
      <c r="G1075" s="248"/>
      <c r="H1075" s="248"/>
      <c r="I1075" s="248"/>
      <c r="K1075" s="209"/>
    </row>
    <row r="1076" spans="1:11" ht="15" customHeight="1">
      <c r="E1076" s="344"/>
      <c r="F1076" s="248"/>
      <c r="G1076" s="248"/>
      <c r="H1076" s="248"/>
      <c r="I1076" s="248"/>
      <c r="K1076" s="209"/>
    </row>
    <row r="1077" spans="1:11" ht="15" customHeight="1">
      <c r="E1077" s="344"/>
      <c r="F1077" s="248"/>
      <c r="G1077" s="248"/>
      <c r="H1077" s="248"/>
      <c r="I1077" s="248"/>
      <c r="K1077" s="209"/>
    </row>
    <row r="1078" spans="1:11" ht="15" customHeight="1">
      <c r="E1078" s="344"/>
      <c r="F1078" s="248"/>
      <c r="G1078" s="248"/>
      <c r="H1078" s="248"/>
      <c r="I1078" s="248"/>
      <c r="K1078" s="209"/>
    </row>
    <row r="1079" spans="1:11" ht="15" customHeight="1">
      <c r="E1079" s="344"/>
      <c r="F1079" s="248"/>
      <c r="G1079" s="248"/>
      <c r="H1079" s="248"/>
      <c r="I1079" s="248"/>
      <c r="K1079" s="209"/>
    </row>
    <row r="1080" spans="1:11" ht="15" customHeight="1">
      <c r="A1080" s="218"/>
      <c r="B1080" s="218"/>
      <c r="C1080" s="384"/>
      <c r="D1080" s="384"/>
      <c r="E1080" s="393"/>
      <c r="F1080" s="315"/>
      <c r="G1080" s="315"/>
      <c r="H1080" s="315"/>
      <c r="I1080" s="315"/>
      <c r="K1080" s="209"/>
    </row>
    <row r="1081" spans="1:11" ht="15" customHeight="1">
      <c r="A1081" s="218"/>
      <c r="B1081" s="218"/>
      <c r="C1081" s="384"/>
      <c r="D1081" s="384"/>
      <c r="E1081" s="393"/>
      <c r="F1081" s="315"/>
      <c r="G1081" s="315"/>
      <c r="H1081" s="315"/>
      <c r="I1081" s="315"/>
      <c r="K1081" s="209"/>
    </row>
    <row r="1082" spans="1:11" ht="15" customHeight="1">
      <c r="A1082" s="218"/>
      <c r="B1082" s="218"/>
      <c r="C1082" s="384"/>
      <c r="D1082" s="384"/>
      <c r="E1082" s="393"/>
      <c r="F1082" s="315"/>
      <c r="G1082" s="315"/>
      <c r="H1082" s="315"/>
      <c r="I1082" s="315"/>
      <c r="K1082" s="209"/>
    </row>
    <row r="1083" spans="1:11" ht="15" customHeight="1">
      <c r="A1083" s="218"/>
      <c r="B1083" s="218"/>
      <c r="C1083" s="384"/>
      <c r="D1083" s="384"/>
      <c r="E1083" s="393"/>
      <c r="F1083" s="315"/>
      <c r="G1083" s="315"/>
      <c r="H1083" s="315"/>
      <c r="I1083" s="315"/>
      <c r="K1083" s="209"/>
    </row>
    <row r="1084" spans="1:11" ht="15" customHeight="1">
      <c r="A1084" s="218"/>
      <c r="B1084" s="218"/>
      <c r="C1084" s="384"/>
      <c r="D1084" s="384"/>
      <c r="E1084" s="393"/>
      <c r="F1084" s="315"/>
      <c r="G1084" s="315"/>
      <c r="H1084" s="315"/>
      <c r="I1084" s="315"/>
      <c r="K1084" s="209"/>
    </row>
    <row r="1085" spans="1:11" ht="15" customHeight="1">
      <c r="C1085" s="384"/>
      <c r="D1085" s="384"/>
      <c r="E1085" s="344"/>
      <c r="F1085" s="248"/>
      <c r="G1085" s="248"/>
      <c r="H1085" s="248"/>
      <c r="I1085" s="248"/>
      <c r="K1085" s="209"/>
    </row>
    <row r="1086" spans="1:11" ht="15" customHeight="1">
      <c r="C1086" s="384"/>
      <c r="D1086" s="384"/>
      <c r="E1086" s="344"/>
      <c r="F1086" s="248"/>
      <c r="G1086" s="248"/>
      <c r="H1086" s="248"/>
      <c r="I1086" s="248"/>
      <c r="K1086" s="209"/>
    </row>
    <row r="1087" spans="1:11" ht="15" customHeight="1">
      <c r="C1087" s="384"/>
      <c r="D1087" s="384"/>
      <c r="E1087" s="344"/>
      <c r="F1087" s="248"/>
      <c r="G1087" s="248"/>
      <c r="H1087" s="248"/>
      <c r="I1087" s="248"/>
      <c r="K1087" s="209"/>
    </row>
    <row r="1088" spans="1:11" ht="15" customHeight="1">
      <c r="E1088" s="344"/>
      <c r="F1088" s="248"/>
      <c r="G1088" s="248"/>
      <c r="H1088" s="248"/>
      <c r="I1088" s="248"/>
      <c r="K1088" s="209"/>
    </row>
    <row r="1089" spans="1:11" ht="15" customHeight="1">
      <c r="E1089" s="344"/>
      <c r="F1089" s="248"/>
      <c r="G1089" s="248"/>
      <c r="H1089" s="248"/>
      <c r="I1089" s="248"/>
      <c r="K1089" s="209"/>
    </row>
    <row r="1090" spans="1:11" ht="15" customHeight="1">
      <c r="E1090" s="344"/>
      <c r="F1090" s="248"/>
      <c r="G1090" s="248"/>
      <c r="H1090" s="248"/>
      <c r="I1090" s="248"/>
      <c r="K1090" s="209"/>
    </row>
    <row r="1091" spans="1:11" ht="15" customHeight="1">
      <c r="E1091" s="344"/>
      <c r="F1091" s="248"/>
      <c r="G1091" s="248"/>
      <c r="H1091" s="248"/>
      <c r="I1091" s="248"/>
      <c r="K1091" s="209"/>
    </row>
    <row r="1092" spans="1:11" ht="15" customHeight="1">
      <c r="E1092" s="344"/>
      <c r="F1092" s="248"/>
      <c r="G1092" s="248"/>
      <c r="H1092" s="248"/>
      <c r="I1092" s="248"/>
      <c r="K1092" s="209"/>
    </row>
    <row r="1093" spans="1:11" ht="15" customHeight="1">
      <c r="E1093" s="344"/>
      <c r="F1093" s="248"/>
      <c r="G1093" s="248"/>
      <c r="H1093" s="248"/>
      <c r="I1093" s="248"/>
      <c r="K1093" s="209"/>
    </row>
    <row r="1094" spans="1:11" ht="15" customHeight="1">
      <c r="A1094" s="218"/>
      <c r="B1094" s="218"/>
      <c r="C1094" s="384"/>
      <c r="D1094" s="384"/>
      <c r="E1094" s="393"/>
      <c r="F1094" s="315"/>
      <c r="G1094" s="315"/>
      <c r="H1094" s="315"/>
      <c r="I1094" s="315"/>
      <c r="K1094" s="209"/>
    </row>
    <row r="1095" spans="1:11" ht="15" customHeight="1">
      <c r="A1095" s="218"/>
      <c r="B1095" s="218"/>
      <c r="C1095" s="384"/>
      <c r="D1095" s="384"/>
      <c r="E1095" s="393"/>
      <c r="F1095" s="315"/>
      <c r="G1095" s="315"/>
      <c r="H1095" s="315"/>
      <c r="I1095" s="315"/>
      <c r="K1095" s="209"/>
    </row>
    <row r="1096" spans="1:11" ht="15" customHeight="1">
      <c r="A1096" s="218"/>
      <c r="B1096" s="218"/>
      <c r="C1096" s="384"/>
      <c r="D1096" s="384"/>
      <c r="E1096" s="393"/>
      <c r="F1096" s="315"/>
      <c r="G1096" s="315"/>
      <c r="H1096" s="315"/>
      <c r="I1096" s="315"/>
      <c r="K1096" s="209"/>
    </row>
    <row r="1097" spans="1:11" ht="15" customHeight="1">
      <c r="A1097" s="218"/>
      <c r="B1097" s="218"/>
      <c r="C1097" s="384"/>
      <c r="D1097" s="384"/>
      <c r="E1097" s="393"/>
      <c r="F1097" s="315"/>
      <c r="G1097" s="315"/>
      <c r="H1097" s="315"/>
      <c r="I1097" s="315"/>
      <c r="K1097" s="209"/>
    </row>
    <row r="1098" spans="1:11" ht="15" customHeight="1">
      <c r="A1098" s="218"/>
      <c r="B1098" s="218"/>
      <c r="C1098" s="384"/>
      <c r="D1098" s="384"/>
      <c r="E1098" s="393"/>
      <c r="F1098" s="315"/>
      <c r="G1098" s="315"/>
      <c r="H1098" s="315"/>
      <c r="I1098" s="315"/>
      <c r="K1098" s="209"/>
    </row>
    <row r="1099" spans="1:11" ht="15" customHeight="1">
      <c r="E1099" s="344"/>
      <c r="F1099" s="248"/>
      <c r="G1099" s="248"/>
      <c r="H1099" s="248"/>
      <c r="I1099" s="248"/>
      <c r="K1099" s="209"/>
    </row>
    <row r="1100" spans="1:11" ht="15" customHeight="1">
      <c r="E1100" s="344"/>
      <c r="F1100" s="248"/>
      <c r="G1100" s="248"/>
      <c r="H1100" s="248"/>
      <c r="I1100" s="248"/>
      <c r="K1100" s="209"/>
    </row>
    <row r="1101" spans="1:11" ht="15" customHeight="1">
      <c r="E1101" s="344"/>
      <c r="F1101" s="248"/>
      <c r="G1101" s="248"/>
      <c r="H1101" s="248"/>
      <c r="I1101" s="248"/>
      <c r="K1101" s="209"/>
    </row>
    <row r="1102" spans="1:11" ht="15" customHeight="1">
      <c r="A1102" s="218"/>
      <c r="B1102" s="218"/>
      <c r="C1102" s="384"/>
      <c r="D1102" s="384"/>
      <c r="E1102" s="393"/>
      <c r="F1102" s="315"/>
      <c r="G1102" s="315"/>
      <c r="H1102" s="315"/>
      <c r="I1102" s="315"/>
      <c r="K1102" s="209"/>
    </row>
    <row r="1103" spans="1:11" ht="15" customHeight="1">
      <c r="A1103" s="218"/>
      <c r="B1103" s="218"/>
      <c r="C1103" s="384"/>
      <c r="D1103" s="384"/>
      <c r="E1103" s="393"/>
      <c r="F1103" s="315"/>
      <c r="G1103" s="315"/>
      <c r="H1103" s="315"/>
      <c r="I1103" s="315"/>
      <c r="K1103" s="209"/>
    </row>
    <row r="1104" spans="1:11" ht="15" customHeight="1">
      <c r="A1104" s="218"/>
      <c r="E1104" s="344"/>
      <c r="F1104" s="315"/>
      <c r="G1104" s="315"/>
      <c r="H1104" s="315"/>
      <c r="I1104" s="315"/>
      <c r="K1104" s="209"/>
    </row>
    <row r="1105" spans="1:11" ht="15" customHeight="1">
      <c r="A1105" s="218"/>
      <c r="E1105" s="344"/>
      <c r="F1105" s="315"/>
      <c r="G1105" s="315"/>
      <c r="H1105" s="315"/>
      <c r="I1105" s="315"/>
      <c r="K1105" s="209"/>
    </row>
    <row r="1106" spans="1:11" ht="15" customHeight="1">
      <c r="A1106" s="218"/>
      <c r="E1106" s="344"/>
      <c r="F1106" s="315"/>
      <c r="G1106" s="315"/>
      <c r="H1106" s="315"/>
      <c r="I1106" s="315"/>
      <c r="K1106" s="209"/>
    </row>
    <row r="1107" spans="1:11" ht="15" customHeight="1">
      <c r="A1107" s="218"/>
      <c r="B1107" s="218"/>
      <c r="C1107" s="384"/>
      <c r="D1107" s="384"/>
      <c r="E1107" s="393"/>
      <c r="F1107" s="315"/>
      <c r="G1107" s="315"/>
      <c r="H1107" s="315"/>
      <c r="I1107" s="248"/>
      <c r="K1107" s="209"/>
    </row>
    <row r="1108" spans="1:11" ht="15" customHeight="1">
      <c r="A1108" s="218"/>
      <c r="B1108" s="218"/>
      <c r="C1108" s="384"/>
      <c r="D1108" s="384"/>
      <c r="E1108" s="393"/>
      <c r="F1108" s="315"/>
      <c r="G1108" s="315"/>
      <c r="H1108" s="315"/>
      <c r="I1108" s="248"/>
      <c r="K1108" s="209"/>
    </row>
    <row r="1109" spans="1:11" ht="15" customHeight="1">
      <c r="A1109" s="218"/>
      <c r="B1109" s="218"/>
      <c r="C1109" s="384"/>
      <c r="D1109" s="384"/>
      <c r="E1109" s="393"/>
      <c r="F1109" s="315"/>
      <c r="G1109" s="315"/>
      <c r="H1109" s="315"/>
      <c r="I1109" s="248"/>
      <c r="K1109" s="209"/>
    </row>
    <row r="1110" spans="1:11" ht="15" customHeight="1">
      <c r="A1110" s="218"/>
      <c r="B1110" s="218"/>
      <c r="C1110" s="384"/>
      <c r="D1110" s="384"/>
      <c r="E1110" s="393"/>
      <c r="F1110" s="315"/>
      <c r="G1110" s="315"/>
      <c r="H1110" s="315"/>
      <c r="I1110" s="248"/>
      <c r="K1110" s="209"/>
    </row>
    <row r="1111" spans="1:11" ht="15" customHeight="1">
      <c r="A1111" s="218"/>
      <c r="B1111" s="218"/>
      <c r="C1111" s="384"/>
      <c r="D1111" s="384"/>
      <c r="E1111" s="393"/>
      <c r="F1111" s="315"/>
      <c r="G1111" s="315"/>
      <c r="H1111" s="315"/>
      <c r="I1111" s="248"/>
      <c r="K1111" s="209"/>
    </row>
    <row r="1112" spans="1:11" ht="15" customHeight="1">
      <c r="A1112" s="218"/>
      <c r="B1112" s="218"/>
      <c r="C1112" s="384"/>
      <c r="D1112" s="384"/>
      <c r="E1112" s="393"/>
      <c r="F1112" s="315"/>
      <c r="G1112" s="315"/>
      <c r="H1112" s="315"/>
      <c r="I1112" s="248"/>
      <c r="K1112" s="209"/>
    </row>
    <row r="1113" spans="1:11" ht="15" customHeight="1">
      <c r="E1113" s="344"/>
      <c r="F1113" s="248"/>
      <c r="G1113" s="248"/>
      <c r="H1113" s="248"/>
      <c r="I1113" s="248"/>
      <c r="K1113" s="209"/>
    </row>
    <row r="1114" spans="1:11" ht="15" customHeight="1">
      <c r="E1114" s="344"/>
      <c r="F1114" s="248"/>
      <c r="G1114" s="248"/>
      <c r="H1114" s="248"/>
      <c r="I1114" s="248"/>
      <c r="K1114" s="209"/>
    </row>
    <row r="1115" spans="1:11" ht="15" customHeight="1">
      <c r="E1115" s="344"/>
      <c r="F1115" s="248"/>
      <c r="G1115" s="248"/>
      <c r="H1115" s="248"/>
      <c r="I1115" s="248"/>
      <c r="K1115" s="209"/>
    </row>
    <row r="1116" spans="1:11" ht="15" customHeight="1">
      <c r="E1116" s="344"/>
      <c r="F1116" s="248"/>
      <c r="G1116" s="248"/>
      <c r="H1116" s="248"/>
      <c r="I1116" s="248"/>
      <c r="K1116" s="209"/>
    </row>
    <row r="1117" spans="1:11" ht="15" customHeight="1">
      <c r="E1117" s="344"/>
      <c r="F1117" s="248"/>
      <c r="G1117" s="248"/>
      <c r="H1117" s="248"/>
      <c r="I1117" s="248"/>
      <c r="K1117" s="209"/>
    </row>
    <row r="1118" spans="1:11" ht="15" customHeight="1">
      <c r="E1118" s="344"/>
      <c r="F1118" s="248"/>
      <c r="G1118" s="248"/>
      <c r="H1118" s="248"/>
      <c r="I1118" s="248"/>
      <c r="K1118" s="209"/>
    </row>
    <row r="1119" spans="1:11" ht="15" customHeight="1">
      <c r="A1119" s="218"/>
      <c r="B1119" s="218"/>
      <c r="C1119" s="384"/>
      <c r="D1119" s="384"/>
      <c r="E1119" s="393"/>
      <c r="F1119" s="315"/>
      <c r="G1119" s="315"/>
      <c r="H1119" s="315"/>
      <c r="I1119" s="315"/>
      <c r="K1119" s="209"/>
    </row>
    <row r="1120" spans="1:11" ht="15" customHeight="1">
      <c r="A1120" s="218"/>
      <c r="B1120" s="218"/>
      <c r="C1120" s="384"/>
      <c r="D1120" s="384"/>
      <c r="E1120" s="393"/>
      <c r="F1120" s="315"/>
      <c r="G1120" s="315"/>
      <c r="H1120" s="315"/>
      <c r="I1120" s="315"/>
      <c r="K1120" s="209"/>
    </row>
    <row r="1121" spans="1:11" ht="15" customHeight="1">
      <c r="A1121" s="218"/>
      <c r="B1121" s="218"/>
      <c r="C1121" s="384"/>
      <c r="D1121" s="384"/>
      <c r="E1121" s="393"/>
      <c r="F1121" s="315"/>
      <c r="G1121" s="315"/>
      <c r="H1121" s="315"/>
      <c r="I1121" s="315"/>
      <c r="K1121" s="209"/>
    </row>
    <row r="1122" spans="1:11" ht="15" customHeight="1">
      <c r="A1122" s="218"/>
      <c r="B1122" s="218"/>
      <c r="C1122" s="384"/>
      <c r="D1122" s="384"/>
      <c r="E1122" s="393"/>
      <c r="F1122" s="315"/>
      <c r="G1122" s="315"/>
      <c r="H1122" s="315"/>
      <c r="I1122" s="315"/>
      <c r="K1122" s="209"/>
    </row>
    <row r="1123" spans="1:11" ht="15" customHeight="1">
      <c r="A1123" s="218"/>
      <c r="B1123" s="218"/>
      <c r="C1123" s="384"/>
      <c r="D1123" s="384"/>
      <c r="E1123" s="393"/>
      <c r="F1123" s="315"/>
      <c r="G1123" s="315"/>
      <c r="H1123" s="315"/>
      <c r="I1123" s="248"/>
      <c r="K1123" s="209"/>
    </row>
    <row r="1124" spans="1:11" ht="15" customHeight="1">
      <c r="E1124" s="344"/>
      <c r="F1124" s="248"/>
      <c r="G1124" s="248"/>
      <c r="H1124" s="248"/>
      <c r="I1124" s="248"/>
      <c r="K1124" s="209"/>
    </row>
    <row r="1125" spans="1:11" ht="15" customHeight="1">
      <c r="E1125" s="344"/>
      <c r="F1125" s="248"/>
      <c r="G1125" s="248"/>
      <c r="H1125" s="248"/>
      <c r="I1125" s="248"/>
      <c r="K1125" s="209"/>
    </row>
    <row r="1126" spans="1:11" ht="15" customHeight="1">
      <c r="E1126" s="344"/>
      <c r="F1126" s="248"/>
      <c r="G1126" s="248"/>
      <c r="H1126" s="248"/>
      <c r="I1126" s="248"/>
      <c r="K1126" s="209"/>
    </row>
    <row r="1127" spans="1:11" ht="15" customHeight="1">
      <c r="E1127" s="344"/>
      <c r="F1127" s="248"/>
      <c r="G1127" s="248"/>
      <c r="H1127" s="248"/>
      <c r="I1127" s="248"/>
      <c r="K1127" s="209"/>
    </row>
    <row r="1128" spans="1:11" ht="15" customHeight="1">
      <c r="E1128" s="344"/>
      <c r="F1128" s="248"/>
      <c r="G1128" s="248"/>
      <c r="H1128" s="248"/>
      <c r="I1128" s="248"/>
      <c r="K1128" s="209"/>
    </row>
    <row r="1129" spans="1:11" ht="15" customHeight="1">
      <c r="E1129" s="344"/>
      <c r="F1129" s="248"/>
      <c r="G1129" s="248"/>
      <c r="H1129" s="248"/>
      <c r="I1129" s="248"/>
      <c r="K1129" s="209"/>
    </row>
    <row r="1130" spans="1:11" ht="15" customHeight="1">
      <c r="E1130" s="344"/>
      <c r="F1130" s="248"/>
      <c r="G1130" s="248"/>
      <c r="H1130" s="248"/>
      <c r="I1130" s="248"/>
      <c r="K1130" s="209"/>
    </row>
    <row r="1131" spans="1:11" ht="15" customHeight="1">
      <c r="E1131" s="344"/>
      <c r="F1131" s="248"/>
      <c r="G1131" s="248"/>
      <c r="H1131" s="248"/>
      <c r="I1131" s="248"/>
      <c r="K1131" s="209"/>
    </row>
    <row r="1132" spans="1:11" ht="15" customHeight="1">
      <c r="E1132" s="344"/>
      <c r="F1132" s="248"/>
      <c r="G1132" s="248"/>
      <c r="H1132" s="248"/>
      <c r="I1132" s="248"/>
      <c r="K1132" s="209"/>
    </row>
    <row r="1133" spans="1:11" ht="15" customHeight="1">
      <c r="A1133" s="218"/>
      <c r="E1133" s="344"/>
      <c r="F1133" s="315"/>
      <c r="G1133" s="315"/>
      <c r="H1133" s="315"/>
      <c r="I1133" s="315"/>
      <c r="K1133" s="209"/>
    </row>
    <row r="1134" spans="1:11" ht="15" customHeight="1">
      <c r="A1134" s="218"/>
      <c r="E1134" s="344"/>
      <c r="F1134" s="315"/>
      <c r="G1134" s="315"/>
      <c r="H1134" s="315"/>
      <c r="I1134" s="315"/>
      <c r="K1134" s="209"/>
    </row>
    <row r="1135" spans="1:11" ht="15" customHeight="1">
      <c r="A1135" s="218"/>
      <c r="E1135" s="344"/>
      <c r="F1135" s="315"/>
      <c r="G1135" s="315"/>
      <c r="H1135" s="315"/>
      <c r="I1135" s="315"/>
      <c r="K1135" s="209"/>
    </row>
    <row r="1136" spans="1:11" ht="15" customHeight="1">
      <c r="A1136" s="218"/>
      <c r="E1136" s="344"/>
      <c r="F1136" s="315"/>
      <c r="G1136" s="315"/>
      <c r="H1136" s="315"/>
      <c r="I1136" s="315"/>
      <c r="K1136" s="209"/>
    </row>
    <row r="1137" spans="1:11" ht="15" customHeight="1">
      <c r="A1137" s="218"/>
      <c r="B1137" s="218"/>
      <c r="C1137" s="384"/>
      <c r="D1137" s="384"/>
      <c r="E1137" s="393"/>
      <c r="F1137" s="315"/>
      <c r="G1137" s="315"/>
      <c r="H1137" s="315"/>
      <c r="I1137" s="248"/>
      <c r="K1137" s="209"/>
    </row>
    <row r="1138" spans="1:11" ht="15" customHeight="1">
      <c r="E1138" s="344"/>
      <c r="F1138" s="248"/>
      <c r="G1138" s="248"/>
      <c r="H1138" s="248"/>
      <c r="I1138" s="248"/>
      <c r="K1138" s="209"/>
    </row>
    <row r="1139" spans="1:11" ht="15" customHeight="1">
      <c r="E1139" s="344"/>
      <c r="F1139" s="248"/>
      <c r="G1139" s="248"/>
      <c r="H1139" s="248"/>
      <c r="I1139" s="248"/>
      <c r="K1139" s="209"/>
    </row>
    <row r="1140" spans="1:11" ht="15" customHeight="1">
      <c r="E1140" s="344"/>
      <c r="F1140" s="248"/>
      <c r="G1140" s="248"/>
      <c r="H1140" s="248"/>
      <c r="I1140" s="248"/>
      <c r="K1140" s="209"/>
    </row>
    <row r="1141" spans="1:11" ht="15" customHeight="1">
      <c r="A1141" s="218"/>
      <c r="E1141" s="344"/>
      <c r="F1141" s="315"/>
      <c r="G1141" s="315"/>
      <c r="H1141" s="315"/>
      <c r="I1141" s="315"/>
      <c r="K1141" s="209"/>
    </row>
    <row r="1142" spans="1:11" ht="15" customHeight="1">
      <c r="A1142" s="218"/>
      <c r="E1142" s="344"/>
      <c r="F1142" s="315"/>
      <c r="G1142" s="315"/>
      <c r="H1142" s="315"/>
      <c r="I1142" s="315"/>
      <c r="K1142" s="209"/>
    </row>
    <row r="1143" spans="1:11" ht="15" customHeight="1">
      <c r="A1143" s="218"/>
      <c r="B1143" s="218"/>
      <c r="C1143" s="384"/>
      <c r="D1143" s="384"/>
      <c r="E1143" s="393"/>
      <c r="F1143" s="315"/>
      <c r="G1143" s="315"/>
      <c r="H1143" s="315"/>
      <c r="I1143" s="248"/>
      <c r="K1143" s="209"/>
    </row>
    <row r="1144" spans="1:11" ht="15" customHeight="1">
      <c r="A1144" s="218"/>
      <c r="E1144" s="344"/>
      <c r="F1144" s="315"/>
      <c r="G1144" s="315"/>
      <c r="H1144" s="315"/>
      <c r="I1144" s="315"/>
      <c r="K1144" s="209"/>
    </row>
    <row r="1145" spans="1:11" ht="15" customHeight="1">
      <c r="A1145" s="218"/>
      <c r="E1145" s="344"/>
      <c r="F1145" s="315"/>
      <c r="G1145" s="315"/>
      <c r="H1145" s="315"/>
      <c r="I1145" s="315"/>
      <c r="K1145" s="209"/>
    </row>
    <row r="1146" spans="1:11" ht="15" customHeight="1">
      <c r="A1146" s="218"/>
      <c r="E1146" s="344"/>
      <c r="F1146" s="248"/>
      <c r="G1146" s="315"/>
      <c r="H1146" s="315"/>
      <c r="I1146" s="248"/>
      <c r="K1146" s="209"/>
    </row>
    <row r="1147" spans="1:11" ht="15" customHeight="1">
      <c r="A1147" s="218"/>
      <c r="B1147" s="218"/>
      <c r="C1147" s="384"/>
      <c r="D1147" s="384"/>
      <c r="E1147" s="393"/>
      <c r="F1147" s="315"/>
      <c r="G1147" s="315"/>
      <c r="H1147" s="315"/>
      <c r="I1147" s="248"/>
      <c r="K1147" s="209"/>
    </row>
    <row r="1148" spans="1:11" ht="15" customHeight="1">
      <c r="A1148" s="218"/>
      <c r="B1148" s="218"/>
      <c r="C1148" s="384"/>
      <c r="D1148" s="384"/>
      <c r="E1148" s="393"/>
      <c r="F1148" s="315"/>
      <c r="G1148" s="315"/>
      <c r="H1148" s="315"/>
      <c r="I1148" s="248"/>
      <c r="K1148" s="209"/>
    </row>
    <row r="1149" spans="1:11" ht="15" customHeight="1">
      <c r="A1149" s="218"/>
      <c r="B1149" s="218"/>
      <c r="C1149" s="384"/>
      <c r="D1149" s="384"/>
      <c r="E1149" s="393"/>
      <c r="F1149" s="315"/>
      <c r="G1149" s="315"/>
      <c r="H1149" s="315"/>
      <c r="I1149" s="248"/>
      <c r="K1149" s="209"/>
    </row>
    <row r="1150" spans="1:11" ht="15" customHeight="1">
      <c r="A1150" s="218"/>
      <c r="B1150" s="218"/>
      <c r="C1150" s="384"/>
      <c r="D1150" s="384"/>
      <c r="E1150" s="393"/>
      <c r="F1150" s="315"/>
      <c r="G1150" s="315"/>
      <c r="H1150" s="315"/>
      <c r="I1150" s="248"/>
      <c r="K1150" s="209"/>
    </row>
    <row r="1151" spans="1:11" ht="15" customHeight="1">
      <c r="A1151" s="218"/>
      <c r="B1151" s="218"/>
      <c r="C1151" s="384"/>
      <c r="D1151" s="384"/>
      <c r="E1151" s="393"/>
      <c r="F1151" s="315"/>
      <c r="G1151" s="315"/>
      <c r="H1151" s="315"/>
      <c r="I1151" s="248"/>
      <c r="K1151" s="209"/>
    </row>
    <row r="1152" spans="1:11" ht="15" customHeight="1">
      <c r="A1152" s="218"/>
      <c r="B1152" s="218"/>
      <c r="C1152" s="384"/>
      <c r="D1152" s="384"/>
      <c r="E1152" s="393"/>
      <c r="F1152" s="315"/>
      <c r="G1152" s="315"/>
      <c r="H1152" s="315"/>
      <c r="I1152" s="248"/>
      <c r="K1152" s="209"/>
    </row>
    <row r="1153" spans="1:11" ht="15" customHeight="1">
      <c r="A1153" s="218"/>
      <c r="E1153" s="344"/>
      <c r="F1153" s="248"/>
      <c r="G1153" s="315"/>
      <c r="H1153" s="315"/>
      <c r="I1153" s="248"/>
      <c r="K1153" s="209"/>
    </row>
    <row r="1154" spans="1:11" ht="15" customHeight="1">
      <c r="A1154" s="218"/>
      <c r="E1154" s="344"/>
      <c r="F1154" s="248"/>
      <c r="G1154" s="315"/>
      <c r="H1154" s="315"/>
      <c r="I1154" s="248"/>
      <c r="K1154" s="209"/>
    </row>
    <row r="1155" spans="1:11" ht="15" customHeight="1">
      <c r="A1155" s="218"/>
      <c r="E1155" s="344"/>
      <c r="F1155" s="248"/>
      <c r="G1155" s="315"/>
      <c r="H1155" s="315"/>
      <c r="I1155" s="248"/>
      <c r="K1155" s="209"/>
    </row>
    <row r="1156" spans="1:11" ht="15" customHeight="1">
      <c r="A1156" s="218"/>
      <c r="E1156" s="344"/>
      <c r="F1156" s="248"/>
      <c r="G1156" s="315"/>
      <c r="H1156" s="315"/>
      <c r="I1156" s="248"/>
      <c r="K1156" s="209"/>
    </row>
    <row r="1157" spans="1:11" ht="15" customHeight="1">
      <c r="A1157" s="218"/>
      <c r="E1157" s="344"/>
      <c r="F1157" s="248"/>
      <c r="G1157" s="315"/>
      <c r="H1157" s="315"/>
      <c r="I1157" s="248"/>
      <c r="K1157" s="209"/>
    </row>
    <row r="1158" spans="1:11" ht="15" customHeight="1">
      <c r="A1158" s="218"/>
      <c r="E1158" s="344"/>
      <c r="F1158" s="248"/>
      <c r="G1158" s="315"/>
      <c r="H1158" s="315"/>
      <c r="I1158" s="248"/>
      <c r="K1158" s="209"/>
    </row>
    <row r="1159" spans="1:11" ht="15" customHeight="1">
      <c r="A1159" s="218"/>
      <c r="B1159" s="218"/>
      <c r="C1159" s="384"/>
      <c r="D1159" s="384"/>
      <c r="E1159" s="393"/>
      <c r="F1159" s="315"/>
      <c r="G1159" s="315"/>
      <c r="H1159" s="315"/>
      <c r="I1159" s="248"/>
      <c r="K1159" s="209"/>
    </row>
    <row r="1160" spans="1:11" ht="15" customHeight="1">
      <c r="A1160" s="218"/>
      <c r="B1160" s="218"/>
      <c r="C1160" s="384"/>
      <c r="D1160" s="384"/>
      <c r="E1160" s="393"/>
      <c r="F1160" s="315"/>
      <c r="G1160" s="315"/>
      <c r="H1160" s="315"/>
      <c r="I1160" s="248"/>
      <c r="K1160" s="209"/>
    </row>
    <row r="1161" spans="1:11" ht="15" customHeight="1">
      <c r="E1161" s="344"/>
      <c r="F1161" s="248"/>
      <c r="G1161" s="248"/>
      <c r="H1161" s="248"/>
      <c r="I1161" s="248"/>
      <c r="K1161" s="209"/>
    </row>
    <row r="1162" spans="1:11" ht="15" customHeight="1">
      <c r="E1162" s="344"/>
      <c r="F1162" s="248"/>
      <c r="G1162" s="248"/>
      <c r="H1162" s="248"/>
      <c r="I1162" s="248"/>
      <c r="K1162" s="209"/>
    </row>
    <row r="1163" spans="1:11" ht="15" customHeight="1">
      <c r="E1163" s="344"/>
      <c r="F1163" s="248"/>
      <c r="G1163" s="248"/>
      <c r="H1163" s="248"/>
      <c r="I1163" s="248"/>
      <c r="K1163" s="209"/>
    </row>
    <row r="1164" spans="1:11" ht="15" customHeight="1">
      <c r="E1164" s="344"/>
      <c r="F1164" s="248"/>
      <c r="G1164" s="248"/>
      <c r="H1164" s="248"/>
      <c r="I1164" s="248"/>
      <c r="K1164" s="209"/>
    </row>
    <row r="1165" spans="1:11" ht="15" customHeight="1">
      <c r="E1165" s="344"/>
      <c r="F1165" s="248"/>
      <c r="G1165" s="248"/>
      <c r="H1165" s="248"/>
      <c r="I1165" s="248"/>
      <c r="K1165" s="209"/>
    </row>
    <row r="1166" spans="1:11" ht="15" customHeight="1">
      <c r="E1166" s="344"/>
      <c r="F1166" s="248"/>
      <c r="G1166" s="248"/>
      <c r="H1166" s="248"/>
      <c r="I1166" s="248"/>
      <c r="K1166" s="209"/>
    </row>
    <row r="1167" spans="1:11" ht="15" customHeight="1">
      <c r="A1167" s="218"/>
      <c r="B1167" s="218"/>
      <c r="C1167" s="384"/>
      <c r="D1167" s="384"/>
      <c r="E1167" s="393"/>
      <c r="F1167" s="315"/>
      <c r="G1167" s="315"/>
      <c r="H1167" s="315"/>
      <c r="I1167" s="315"/>
      <c r="K1167" s="209"/>
    </row>
    <row r="1168" spans="1:11" ht="15" customHeight="1">
      <c r="A1168" s="218"/>
      <c r="B1168" s="218"/>
      <c r="C1168" s="384"/>
      <c r="D1168" s="384"/>
      <c r="E1168" s="393"/>
      <c r="F1168" s="315"/>
      <c r="G1168" s="315"/>
      <c r="H1168" s="315"/>
      <c r="I1168" s="315"/>
      <c r="K1168" s="209"/>
    </row>
    <row r="1169" spans="1:11" ht="15" customHeight="1">
      <c r="A1169" s="218"/>
      <c r="B1169" s="218"/>
      <c r="C1169" s="384"/>
      <c r="D1169" s="384"/>
      <c r="E1169" s="393"/>
      <c r="F1169" s="315"/>
      <c r="G1169" s="315"/>
      <c r="H1169" s="315"/>
      <c r="I1169" s="315"/>
      <c r="K1169" s="209"/>
    </row>
    <row r="1170" spans="1:11" ht="15" customHeight="1">
      <c r="A1170" s="218"/>
      <c r="B1170" s="218"/>
      <c r="C1170" s="384"/>
      <c r="D1170" s="384"/>
      <c r="E1170" s="393"/>
      <c r="F1170" s="315"/>
      <c r="G1170" s="315"/>
      <c r="H1170" s="315"/>
      <c r="I1170" s="315"/>
      <c r="K1170" s="209"/>
    </row>
    <row r="1171" spans="1:11" ht="15" customHeight="1">
      <c r="A1171" s="218"/>
      <c r="B1171" s="218"/>
      <c r="C1171" s="384"/>
      <c r="D1171" s="384"/>
      <c r="E1171" s="393"/>
      <c r="F1171" s="315"/>
      <c r="G1171" s="315"/>
      <c r="H1171" s="315"/>
      <c r="I1171" s="315"/>
      <c r="K1171" s="209"/>
    </row>
    <row r="1172" spans="1:11" ht="15" customHeight="1">
      <c r="E1172" s="344"/>
      <c r="F1172" s="248"/>
      <c r="G1172" s="248"/>
      <c r="H1172" s="248"/>
      <c r="I1172" s="248"/>
      <c r="K1172" s="209"/>
    </row>
    <row r="1173" spans="1:11" ht="15" customHeight="1">
      <c r="C1173" s="384"/>
      <c r="D1173" s="384"/>
      <c r="E1173" s="344"/>
      <c r="F1173" s="248"/>
      <c r="G1173" s="248"/>
      <c r="H1173" s="248"/>
      <c r="I1173" s="248"/>
      <c r="K1173" s="209"/>
    </row>
    <row r="1174" spans="1:11" ht="15" customHeight="1">
      <c r="E1174" s="344"/>
      <c r="F1174" s="248"/>
      <c r="G1174" s="248"/>
      <c r="H1174" s="248"/>
      <c r="I1174" s="248"/>
      <c r="K1174" s="209"/>
    </row>
    <row r="1175" spans="1:11" ht="15" customHeight="1">
      <c r="E1175" s="344"/>
      <c r="F1175" s="248"/>
      <c r="G1175" s="248"/>
      <c r="H1175" s="248"/>
      <c r="I1175" s="248"/>
      <c r="K1175" s="209"/>
    </row>
    <row r="1176" spans="1:11" ht="15" customHeight="1">
      <c r="E1176" s="344"/>
      <c r="F1176" s="248"/>
      <c r="G1176" s="248"/>
      <c r="H1176" s="248"/>
      <c r="I1176" s="248"/>
      <c r="K1176" s="209"/>
    </row>
    <row r="1177" spans="1:11" ht="15" customHeight="1">
      <c r="E1177" s="344"/>
      <c r="F1177" s="248"/>
      <c r="G1177" s="248"/>
      <c r="H1177" s="248"/>
      <c r="I1177" s="248"/>
      <c r="K1177" s="209"/>
    </row>
    <row r="1178" spans="1:11" ht="15" customHeight="1">
      <c r="E1178" s="344"/>
      <c r="F1178" s="248"/>
      <c r="G1178" s="248"/>
      <c r="H1178" s="248"/>
      <c r="I1178" s="248"/>
      <c r="K1178" s="209"/>
    </row>
    <row r="1179" spans="1:11" ht="15" customHeight="1">
      <c r="E1179" s="344"/>
      <c r="F1179" s="248"/>
      <c r="G1179" s="248"/>
      <c r="H1179" s="248"/>
      <c r="I1179" s="248"/>
      <c r="K1179" s="209"/>
    </row>
    <row r="1180" spans="1:11" ht="15" customHeight="1">
      <c r="A1180" s="218"/>
      <c r="E1180" s="344"/>
      <c r="F1180" s="315"/>
      <c r="G1180" s="315"/>
      <c r="H1180" s="315"/>
      <c r="I1180" s="315"/>
      <c r="K1180" s="209"/>
    </row>
    <row r="1181" spans="1:11" ht="15" customHeight="1">
      <c r="A1181" s="218"/>
      <c r="E1181" s="344"/>
      <c r="F1181" s="315"/>
      <c r="G1181" s="315"/>
      <c r="H1181" s="315"/>
      <c r="I1181" s="315"/>
      <c r="K1181" s="209"/>
    </row>
    <row r="1182" spans="1:11" ht="15" customHeight="1">
      <c r="A1182" s="218"/>
      <c r="E1182" s="344"/>
      <c r="F1182" s="315"/>
      <c r="G1182" s="315"/>
      <c r="H1182" s="315"/>
      <c r="I1182" s="315"/>
      <c r="K1182" s="209"/>
    </row>
    <row r="1183" spans="1:11" ht="15" customHeight="1">
      <c r="A1183" s="218"/>
      <c r="E1183" s="344"/>
      <c r="F1183" s="315"/>
      <c r="G1183" s="315"/>
      <c r="H1183" s="315"/>
      <c r="I1183" s="315"/>
      <c r="K1183" s="209"/>
    </row>
    <row r="1184" spans="1:11" ht="15" customHeight="1">
      <c r="A1184" s="218"/>
      <c r="E1184" s="344"/>
      <c r="F1184" s="315"/>
      <c r="G1184" s="315"/>
      <c r="H1184" s="315"/>
      <c r="I1184" s="315"/>
      <c r="K1184" s="209"/>
    </row>
    <row r="1185" spans="1:11" ht="15" customHeight="1">
      <c r="E1185" s="344"/>
      <c r="F1185" s="248"/>
      <c r="G1185" s="248"/>
      <c r="H1185" s="248"/>
      <c r="I1185" s="248"/>
      <c r="K1185" s="209"/>
    </row>
    <row r="1186" spans="1:11" ht="15" customHeight="1">
      <c r="E1186" s="344"/>
      <c r="F1186" s="248"/>
      <c r="G1186" s="248"/>
      <c r="H1186" s="248"/>
      <c r="I1186" s="248"/>
      <c r="K1186" s="209"/>
    </row>
    <row r="1187" spans="1:11" ht="15" customHeight="1">
      <c r="E1187" s="344"/>
      <c r="F1187" s="248"/>
      <c r="G1187" s="248"/>
      <c r="H1187" s="248"/>
      <c r="I1187" s="248"/>
      <c r="K1187" s="209"/>
    </row>
    <row r="1188" spans="1:11" ht="15" customHeight="1">
      <c r="A1188" s="218"/>
      <c r="B1188" s="218"/>
      <c r="C1188" s="384"/>
      <c r="D1188" s="384"/>
      <c r="E1188" s="393"/>
      <c r="F1188" s="315"/>
      <c r="G1188" s="315"/>
      <c r="H1188" s="315"/>
      <c r="I1188" s="315"/>
      <c r="K1188" s="209"/>
    </row>
    <row r="1189" spans="1:11" ht="15" customHeight="1">
      <c r="A1189" s="218"/>
      <c r="B1189" s="218"/>
      <c r="C1189" s="384"/>
      <c r="D1189" s="384"/>
      <c r="E1189" s="393"/>
      <c r="F1189" s="315"/>
      <c r="G1189" s="315"/>
      <c r="H1189" s="315"/>
      <c r="I1189" s="315"/>
      <c r="K1189" s="209"/>
    </row>
    <row r="1190" spans="1:11" ht="15" customHeight="1">
      <c r="A1190" s="218"/>
      <c r="E1190" s="344"/>
      <c r="F1190" s="315"/>
      <c r="G1190" s="315"/>
      <c r="H1190" s="315"/>
      <c r="I1190" s="315"/>
      <c r="K1190" s="209"/>
    </row>
    <row r="1191" spans="1:11" ht="15" customHeight="1">
      <c r="A1191" s="218"/>
      <c r="E1191" s="344"/>
      <c r="F1191" s="315"/>
      <c r="G1191" s="315"/>
      <c r="H1191" s="315"/>
      <c r="I1191" s="315"/>
      <c r="K1191" s="209"/>
    </row>
    <row r="1192" spans="1:11" ht="15" customHeight="1">
      <c r="A1192" s="218"/>
      <c r="E1192" s="344"/>
      <c r="F1192" s="315"/>
      <c r="G1192" s="315"/>
      <c r="H1192" s="315"/>
      <c r="I1192" s="315"/>
      <c r="K1192" s="209"/>
    </row>
    <row r="1193" spans="1:11" ht="15" customHeight="1">
      <c r="A1193" s="218"/>
      <c r="E1193" s="344"/>
      <c r="F1193" s="315"/>
      <c r="G1193" s="315"/>
      <c r="H1193" s="315"/>
      <c r="I1193" s="315"/>
      <c r="K1193" s="209"/>
    </row>
    <row r="1194" spans="1:11" ht="15" customHeight="1">
      <c r="A1194" s="218"/>
      <c r="E1194" s="344"/>
      <c r="F1194" s="315"/>
      <c r="G1194" s="315"/>
      <c r="H1194" s="315"/>
      <c r="I1194" s="315"/>
      <c r="K1194" s="209"/>
    </row>
    <row r="1195" spans="1:11" ht="15" customHeight="1">
      <c r="A1195" s="218"/>
      <c r="E1195" s="344"/>
      <c r="F1195" s="248"/>
      <c r="G1195" s="315"/>
      <c r="H1195" s="315"/>
      <c r="I1195" s="248"/>
      <c r="K1195" s="209"/>
    </row>
    <row r="1196" spans="1:11" ht="15" customHeight="1">
      <c r="A1196" s="218"/>
      <c r="E1196" s="344"/>
      <c r="F1196" s="248"/>
      <c r="G1196" s="315"/>
      <c r="H1196" s="315"/>
      <c r="I1196" s="248"/>
      <c r="K1196" s="209"/>
    </row>
    <row r="1197" spans="1:11" ht="15" customHeight="1">
      <c r="A1197" s="218"/>
      <c r="E1197" s="344"/>
      <c r="F1197" s="248"/>
      <c r="G1197" s="315"/>
      <c r="H1197" s="315"/>
      <c r="I1197" s="248"/>
      <c r="K1197" s="209"/>
    </row>
    <row r="1198" spans="1:11" ht="15" customHeight="1">
      <c r="A1198" s="218"/>
      <c r="E1198" s="344"/>
      <c r="F1198" s="248"/>
      <c r="G1198" s="315"/>
      <c r="H1198" s="315"/>
      <c r="I1198" s="248"/>
      <c r="K1198" s="209"/>
    </row>
    <row r="1199" spans="1:11" ht="15" customHeight="1">
      <c r="A1199" s="218"/>
      <c r="E1199" s="344"/>
      <c r="F1199" s="248"/>
      <c r="G1199" s="315"/>
      <c r="H1199" s="315"/>
      <c r="I1199" s="248"/>
      <c r="K1199" s="209"/>
    </row>
    <row r="1200" spans="1:11" ht="15" customHeight="1">
      <c r="A1200" s="218"/>
      <c r="E1200" s="344"/>
      <c r="F1200" s="248"/>
      <c r="G1200" s="315"/>
      <c r="H1200" s="315"/>
      <c r="I1200" s="248"/>
      <c r="K1200" s="209"/>
    </row>
    <row r="1201" spans="1:11" ht="15" customHeight="1">
      <c r="A1201" s="218"/>
      <c r="E1201" s="344"/>
      <c r="F1201" s="248"/>
      <c r="G1201" s="315"/>
      <c r="H1201" s="315"/>
      <c r="I1201" s="248"/>
      <c r="K1201" s="209"/>
    </row>
    <row r="1202" spans="1:11" ht="15" customHeight="1">
      <c r="A1202" s="218"/>
      <c r="E1202" s="344"/>
      <c r="F1202" s="248"/>
      <c r="G1202" s="315"/>
      <c r="H1202" s="315"/>
      <c r="I1202" s="248"/>
      <c r="K1202" s="209"/>
    </row>
    <row r="1203" spans="1:11" ht="15" customHeight="1">
      <c r="A1203" s="218"/>
      <c r="E1203" s="344"/>
      <c r="F1203" s="248"/>
      <c r="G1203" s="315"/>
      <c r="H1203" s="315"/>
      <c r="I1203" s="248"/>
      <c r="K1203" s="209"/>
    </row>
    <row r="1204" spans="1:11" ht="15" customHeight="1">
      <c r="A1204" s="218"/>
      <c r="E1204" s="344"/>
      <c r="F1204" s="248"/>
      <c r="G1204" s="315"/>
      <c r="H1204" s="315"/>
      <c r="I1204" s="248"/>
      <c r="K1204" s="209"/>
    </row>
    <row r="1205" spans="1:11" ht="15" customHeight="1">
      <c r="A1205" s="218"/>
      <c r="E1205" s="344"/>
      <c r="F1205" s="248"/>
      <c r="G1205" s="315"/>
      <c r="H1205" s="315"/>
      <c r="I1205" s="248"/>
      <c r="K1205" s="209"/>
    </row>
    <row r="1206" spans="1:11" ht="15" customHeight="1">
      <c r="A1206" s="218"/>
      <c r="E1206" s="344"/>
      <c r="F1206" s="248"/>
      <c r="G1206" s="315"/>
      <c r="H1206" s="315"/>
      <c r="I1206" s="248"/>
      <c r="K1206" s="209"/>
    </row>
    <row r="1207" spans="1:11" ht="15" customHeight="1">
      <c r="A1207" s="218"/>
      <c r="B1207" s="218"/>
      <c r="C1207" s="384"/>
      <c r="D1207" s="384"/>
      <c r="E1207" s="393"/>
      <c r="F1207" s="315"/>
      <c r="G1207" s="315"/>
      <c r="H1207" s="315"/>
      <c r="I1207" s="248"/>
      <c r="K1207" s="209"/>
    </row>
    <row r="1208" spans="1:11" ht="15" customHeight="1">
      <c r="A1208" s="218"/>
      <c r="B1208" s="218"/>
      <c r="C1208" s="384"/>
      <c r="D1208" s="384"/>
      <c r="E1208" s="393"/>
      <c r="F1208" s="315"/>
      <c r="G1208" s="315"/>
      <c r="H1208" s="315"/>
      <c r="I1208" s="248"/>
      <c r="K1208" s="209"/>
    </row>
    <row r="1209" spans="1:11" ht="15" customHeight="1">
      <c r="E1209" s="344"/>
      <c r="F1209" s="248"/>
      <c r="G1209" s="248"/>
      <c r="H1209" s="248"/>
      <c r="I1209" s="248"/>
      <c r="K1209" s="209"/>
    </row>
    <row r="1210" spans="1:11" ht="15" customHeight="1">
      <c r="E1210" s="344"/>
      <c r="F1210" s="248"/>
      <c r="G1210" s="248"/>
      <c r="H1210" s="248"/>
      <c r="I1210" s="248"/>
      <c r="K1210" s="209"/>
    </row>
    <row r="1211" spans="1:11" ht="15" customHeight="1">
      <c r="E1211" s="344"/>
      <c r="F1211" s="248"/>
      <c r="G1211" s="248"/>
      <c r="H1211" s="248"/>
      <c r="I1211" s="248"/>
      <c r="K1211" s="209"/>
    </row>
    <row r="1212" spans="1:11" ht="15" customHeight="1">
      <c r="E1212" s="344"/>
      <c r="F1212" s="248"/>
      <c r="G1212" s="248"/>
      <c r="H1212" s="248"/>
      <c r="I1212" s="248"/>
      <c r="K1212" s="209"/>
    </row>
    <row r="1213" spans="1:11" ht="15" customHeight="1">
      <c r="F1213" s="248"/>
      <c r="G1213" s="248"/>
      <c r="H1213" s="248"/>
      <c r="I1213" s="248"/>
      <c r="K1213" s="209"/>
    </row>
    <row r="1214" spans="1:11" ht="15" customHeight="1">
      <c r="F1214" s="248"/>
      <c r="G1214" s="248"/>
      <c r="H1214" s="248"/>
      <c r="I1214" s="248"/>
      <c r="K1214" s="209"/>
    </row>
    <row r="1215" spans="1:11" ht="15" customHeight="1">
      <c r="A1215" s="218"/>
      <c r="B1215" s="218"/>
      <c r="C1215" s="384"/>
      <c r="D1215" s="384"/>
      <c r="E1215" s="218"/>
      <c r="F1215" s="315"/>
      <c r="G1215" s="315"/>
      <c r="H1215" s="315"/>
      <c r="I1215" s="315"/>
      <c r="K1215" s="209"/>
    </row>
    <row r="1216" spans="1:11" ht="15" customHeight="1">
      <c r="A1216" s="218"/>
      <c r="B1216" s="218"/>
      <c r="C1216" s="384"/>
      <c r="D1216" s="384"/>
      <c r="E1216" s="218"/>
      <c r="F1216" s="315"/>
      <c r="G1216" s="315"/>
      <c r="H1216" s="315"/>
      <c r="I1216" s="315"/>
      <c r="K1216" s="209"/>
    </row>
    <row r="1217" spans="1:11" ht="15" customHeight="1">
      <c r="A1217" s="218"/>
      <c r="B1217" s="218"/>
      <c r="C1217" s="384"/>
      <c r="D1217" s="384"/>
      <c r="E1217" s="218"/>
      <c r="F1217" s="315"/>
      <c r="G1217" s="315"/>
      <c r="H1217" s="315"/>
      <c r="I1217" s="315"/>
      <c r="K1217" s="209"/>
    </row>
    <row r="1218" spans="1:11" ht="15" customHeight="1">
      <c r="A1218" s="218"/>
      <c r="B1218" s="218"/>
      <c r="C1218" s="384"/>
      <c r="D1218" s="384"/>
      <c r="E1218" s="218"/>
      <c r="F1218" s="315"/>
      <c r="G1218" s="315"/>
      <c r="H1218" s="315"/>
      <c r="I1218" s="315"/>
      <c r="K1218" s="209"/>
    </row>
    <row r="1219" spans="1:11" ht="15" customHeight="1">
      <c r="F1219" s="248"/>
      <c r="G1219" s="248"/>
      <c r="H1219" s="248"/>
      <c r="I1219" s="248"/>
      <c r="K1219" s="209"/>
    </row>
    <row r="1220" spans="1:11" ht="15" customHeight="1">
      <c r="A1220" s="218"/>
      <c r="F1220" s="248"/>
      <c r="G1220" s="248"/>
      <c r="H1220" s="248"/>
      <c r="I1220" s="248"/>
      <c r="K1220" s="209"/>
    </row>
    <row r="1221" spans="1:11" ht="15" customHeight="1">
      <c r="C1221" s="384"/>
      <c r="D1221" s="384"/>
      <c r="E1221" s="344"/>
      <c r="F1221" s="248"/>
      <c r="G1221" s="248"/>
      <c r="H1221" s="248"/>
      <c r="I1221" s="248"/>
      <c r="K1221" s="209"/>
    </row>
    <row r="1222" spans="1:11" ht="15" customHeight="1">
      <c r="C1222" s="384"/>
      <c r="D1222" s="384"/>
      <c r="E1222" s="344"/>
      <c r="F1222" s="248"/>
      <c r="G1222" s="248"/>
      <c r="H1222" s="248"/>
      <c r="I1222" s="248"/>
      <c r="K1222" s="209"/>
    </row>
    <row r="1223" spans="1:11" ht="15" customHeight="1">
      <c r="C1223" s="384"/>
      <c r="D1223" s="384"/>
      <c r="E1223" s="344"/>
      <c r="F1223" s="248"/>
      <c r="G1223" s="248"/>
      <c r="H1223" s="248"/>
      <c r="I1223" s="248"/>
      <c r="K1223" s="209"/>
    </row>
    <row r="1224" spans="1:11" ht="15" customHeight="1">
      <c r="E1224" s="344"/>
      <c r="F1224" s="248"/>
      <c r="G1224" s="248"/>
      <c r="H1224" s="248"/>
      <c r="I1224" s="248"/>
    </row>
    <row r="1225" spans="1:11" ht="15" customHeight="1">
      <c r="E1225" s="344"/>
      <c r="F1225" s="248"/>
      <c r="G1225" s="248"/>
      <c r="H1225" s="248"/>
      <c r="I1225" s="248"/>
    </row>
    <row r="1226" spans="1:11" ht="15" customHeight="1">
      <c r="E1226" s="344"/>
      <c r="F1226" s="248"/>
      <c r="G1226" s="248"/>
      <c r="H1226" s="248"/>
      <c r="I1226" s="248"/>
    </row>
    <row r="1227" spans="1:11" ht="15" customHeight="1">
      <c r="E1227" s="344"/>
      <c r="F1227" s="248"/>
      <c r="G1227" s="248"/>
      <c r="H1227" s="248"/>
      <c r="I1227" s="248"/>
    </row>
    <row r="1228" spans="1:11" ht="15" customHeight="1">
      <c r="E1228" s="344"/>
      <c r="F1228" s="248"/>
      <c r="G1228" s="248"/>
      <c r="H1228" s="248"/>
      <c r="I1228" s="248"/>
    </row>
    <row r="1229" spans="1:11" ht="15" customHeight="1">
      <c r="F1229" s="248"/>
      <c r="G1229" s="248"/>
      <c r="H1229" s="248"/>
      <c r="I1229" s="248"/>
    </row>
    <row r="1230" spans="1:11" ht="15" customHeight="1">
      <c r="A1230" s="218"/>
      <c r="F1230" s="315"/>
      <c r="G1230" s="315"/>
      <c r="H1230" s="315"/>
      <c r="I1230" s="315"/>
    </row>
    <row r="1231" spans="1:11" ht="15" customHeight="1">
      <c r="A1231" s="218"/>
      <c r="F1231" s="315"/>
      <c r="G1231" s="315"/>
      <c r="H1231" s="315"/>
      <c r="I1231" s="315"/>
    </row>
    <row r="1232" spans="1:11" ht="15" customHeight="1">
      <c r="A1232" s="218"/>
      <c r="F1232" s="315"/>
      <c r="G1232" s="315"/>
      <c r="H1232" s="315"/>
      <c r="I1232" s="315"/>
    </row>
    <row r="1233" spans="1:11" ht="15" customHeight="1">
      <c r="A1233" s="218"/>
      <c r="F1233" s="315"/>
      <c r="G1233" s="315"/>
      <c r="H1233" s="315"/>
      <c r="I1233" s="315"/>
    </row>
    <row r="1234" spans="1:11" ht="15" customHeight="1">
      <c r="F1234" s="248"/>
      <c r="G1234" s="248"/>
      <c r="H1234" s="248"/>
      <c r="I1234" s="248"/>
      <c r="J1234" s="210"/>
      <c r="K1234" s="210"/>
    </row>
    <row r="1235" spans="1:11" ht="15" customHeight="1">
      <c r="A1235" s="218"/>
      <c r="F1235" s="248"/>
      <c r="G1235" s="248"/>
      <c r="H1235" s="248"/>
      <c r="I1235" s="248"/>
      <c r="J1235" s="210"/>
      <c r="K1235" s="210"/>
    </row>
    <row r="1236" spans="1:11" ht="15" customHeight="1">
      <c r="E1236" s="344"/>
      <c r="F1236" s="248"/>
      <c r="G1236" s="248"/>
      <c r="H1236" s="248"/>
      <c r="I1236" s="248"/>
      <c r="J1236" s="210"/>
      <c r="K1236" s="210"/>
    </row>
    <row r="1237" spans="1:11" ht="15" customHeight="1">
      <c r="E1237" s="344"/>
      <c r="F1237" s="248"/>
      <c r="G1237" s="248"/>
      <c r="H1237" s="248"/>
      <c r="I1237" s="248"/>
      <c r="J1237" s="210"/>
      <c r="K1237" s="210"/>
    </row>
    <row r="1238" spans="1:11" ht="15" customHeight="1">
      <c r="F1238" s="248"/>
      <c r="G1238" s="248"/>
      <c r="H1238" s="248"/>
      <c r="I1238" s="248"/>
      <c r="J1238" s="210"/>
      <c r="K1238" s="210"/>
    </row>
    <row r="1239" spans="1:11" ht="15" customHeight="1">
      <c r="F1239" s="248"/>
      <c r="G1239" s="248"/>
      <c r="H1239" s="248"/>
      <c r="I1239" s="248"/>
      <c r="J1239" s="210"/>
      <c r="K1239" s="210"/>
    </row>
    <row r="1240" spans="1:11" ht="15" customHeight="1">
      <c r="A1240" s="218"/>
      <c r="F1240" s="315"/>
      <c r="G1240" s="315"/>
      <c r="H1240" s="315"/>
      <c r="I1240" s="315"/>
      <c r="J1240" s="210"/>
      <c r="K1240" s="210"/>
    </row>
    <row r="1241" spans="1:11" ht="15" customHeight="1">
      <c r="F1241" s="248"/>
      <c r="G1241" s="248"/>
      <c r="H1241" s="248"/>
      <c r="I1241" s="248"/>
      <c r="J1241" s="210"/>
      <c r="K1241" s="210"/>
    </row>
    <row r="1242" spans="1:11" ht="15" customHeight="1">
      <c r="A1242" s="218"/>
      <c r="F1242" s="248"/>
      <c r="G1242" s="248"/>
      <c r="H1242" s="248"/>
      <c r="I1242" s="248"/>
      <c r="J1242" s="210"/>
      <c r="K1242" s="210"/>
    </row>
    <row r="1243" spans="1:11" ht="15" customHeight="1">
      <c r="E1243" s="344"/>
      <c r="F1243" s="248"/>
      <c r="G1243" s="248"/>
      <c r="H1243" s="248"/>
      <c r="I1243" s="248"/>
      <c r="J1243" s="210"/>
      <c r="K1243" s="210"/>
    </row>
    <row r="1244" spans="1:11" ht="15" customHeight="1">
      <c r="A1244" s="218"/>
      <c r="B1244" s="218"/>
      <c r="C1244" s="384"/>
      <c r="D1244" s="384"/>
      <c r="E1244" s="393"/>
      <c r="F1244" s="315"/>
      <c r="G1244" s="315"/>
      <c r="H1244" s="315"/>
      <c r="I1244" s="315"/>
      <c r="J1244" s="210"/>
      <c r="K1244" s="210"/>
    </row>
    <row r="1245" spans="1:11" ht="15" customHeight="1">
      <c r="F1245" s="248"/>
      <c r="G1245" s="248"/>
      <c r="H1245" s="248"/>
      <c r="I1245" s="248"/>
      <c r="J1245" s="210"/>
      <c r="K1245" s="210"/>
    </row>
    <row r="1246" spans="1:11" ht="15" customHeight="1">
      <c r="A1246" s="218"/>
      <c r="E1246" s="344"/>
      <c r="F1246" s="315"/>
      <c r="G1246" s="315"/>
      <c r="H1246" s="315"/>
      <c r="I1246" s="315"/>
      <c r="J1246" s="210"/>
      <c r="K1246" s="210"/>
    </row>
    <row r="1247" spans="1:11" ht="15" customHeight="1">
      <c r="A1247" s="218"/>
      <c r="E1247" s="344"/>
      <c r="F1247" s="315"/>
      <c r="G1247" s="315"/>
      <c r="H1247" s="315"/>
      <c r="I1247" s="315"/>
      <c r="J1247" s="210"/>
      <c r="K1247" s="210"/>
    </row>
    <row r="1248" spans="1:11" ht="15" customHeight="1">
      <c r="A1248" s="218"/>
      <c r="E1248" s="344"/>
      <c r="F1248" s="315"/>
      <c r="G1248" s="315"/>
      <c r="H1248" s="315"/>
      <c r="I1248" s="315"/>
      <c r="J1248" s="210"/>
      <c r="K1248" s="210"/>
    </row>
    <row r="1249" spans="1:11" ht="15" customHeight="1">
      <c r="A1249" s="218"/>
      <c r="E1249" s="344"/>
      <c r="F1249" s="315"/>
      <c r="G1249" s="315"/>
      <c r="H1249" s="315"/>
      <c r="I1249" s="315"/>
      <c r="J1249" s="210"/>
      <c r="K1249" s="210"/>
    </row>
    <row r="1250" spans="1:11" ht="15" customHeight="1">
      <c r="A1250" s="218"/>
      <c r="E1250" s="344"/>
      <c r="F1250" s="315"/>
      <c r="G1250" s="315"/>
      <c r="H1250" s="315"/>
      <c r="I1250" s="315"/>
      <c r="J1250" s="210"/>
      <c r="K1250" s="210"/>
    </row>
    <row r="1251" spans="1:11" ht="15" customHeight="1">
      <c r="A1251" s="218"/>
      <c r="E1251" s="344"/>
      <c r="F1251" s="315"/>
      <c r="G1251" s="315"/>
      <c r="H1251" s="315"/>
      <c r="I1251" s="315"/>
      <c r="J1251" s="210"/>
      <c r="K1251" s="210"/>
    </row>
    <row r="1252" spans="1:11" ht="15" customHeight="1">
      <c r="A1252" s="218"/>
      <c r="E1252" s="344"/>
      <c r="F1252" s="315"/>
      <c r="G1252" s="315"/>
      <c r="H1252" s="315"/>
      <c r="I1252" s="315"/>
      <c r="J1252" s="210"/>
      <c r="K1252" s="210"/>
    </row>
    <row r="1253" spans="1:11" ht="15" customHeight="1">
      <c r="A1253" s="218"/>
      <c r="E1253" s="344"/>
      <c r="F1253" s="315"/>
      <c r="G1253" s="315"/>
      <c r="H1253" s="315"/>
      <c r="I1253" s="315"/>
      <c r="J1253" s="210"/>
      <c r="K1253" s="210"/>
    </row>
    <row r="1254" spans="1:11" ht="15" customHeight="1">
      <c r="A1254" s="218"/>
      <c r="E1254" s="344"/>
      <c r="F1254" s="315"/>
      <c r="G1254" s="315"/>
      <c r="H1254" s="315"/>
      <c r="I1254" s="315"/>
      <c r="J1254" s="210"/>
      <c r="K1254" s="210"/>
    </row>
    <row r="1255" spans="1:11" ht="15" customHeight="1">
      <c r="A1255" s="218"/>
      <c r="B1255" s="218"/>
      <c r="C1255" s="384"/>
      <c r="D1255" s="384"/>
      <c r="E1255" s="393"/>
      <c r="F1255" s="315"/>
      <c r="G1255" s="315"/>
      <c r="H1255" s="315"/>
      <c r="I1255" s="248"/>
      <c r="J1255" s="210"/>
      <c r="K1255" s="210"/>
    </row>
    <row r="1256" spans="1:11" ht="15" customHeight="1">
      <c r="A1256" s="218"/>
      <c r="B1256" s="218"/>
      <c r="C1256" s="384"/>
      <c r="D1256" s="384"/>
      <c r="E1256" s="393"/>
      <c r="F1256" s="315"/>
      <c r="G1256" s="315"/>
      <c r="H1256" s="315"/>
      <c r="I1256" s="248"/>
      <c r="J1256" s="210"/>
      <c r="K1256" s="210"/>
    </row>
    <row r="1257" spans="1:11" ht="15" customHeight="1">
      <c r="E1257" s="344"/>
      <c r="F1257" s="248"/>
      <c r="G1257" s="248"/>
      <c r="H1257" s="248"/>
      <c r="I1257" s="248"/>
      <c r="J1257" s="210"/>
      <c r="K1257" s="210"/>
    </row>
    <row r="1258" spans="1:11" ht="15" customHeight="1">
      <c r="E1258" s="344"/>
      <c r="F1258" s="248"/>
      <c r="G1258" s="248"/>
      <c r="H1258" s="248"/>
      <c r="I1258" s="248"/>
      <c r="J1258" s="210"/>
      <c r="K1258" s="210"/>
    </row>
    <row r="1259" spans="1:11" ht="15" customHeight="1">
      <c r="E1259" s="344"/>
      <c r="F1259" s="248"/>
      <c r="G1259" s="248"/>
      <c r="H1259" s="248"/>
      <c r="I1259" s="248"/>
      <c r="J1259" s="210"/>
      <c r="K1259" s="210"/>
    </row>
    <row r="1260" spans="1:11" ht="15" customHeight="1">
      <c r="F1260" s="248"/>
      <c r="G1260" s="248"/>
      <c r="H1260" s="248"/>
      <c r="I1260" s="248"/>
      <c r="J1260" s="210"/>
      <c r="K1260" s="210"/>
    </row>
    <row r="1261" spans="1:11" ht="15" customHeight="1">
      <c r="F1261" s="248"/>
      <c r="G1261" s="248"/>
      <c r="H1261" s="248"/>
      <c r="I1261" s="248"/>
      <c r="J1261" s="210"/>
      <c r="K1261" s="210"/>
    </row>
    <row r="1262" spans="1:11" ht="15" customHeight="1">
      <c r="E1262" s="344"/>
      <c r="F1262" s="248"/>
      <c r="G1262" s="248"/>
      <c r="H1262" s="248"/>
      <c r="I1262" s="248"/>
      <c r="J1262" s="210"/>
      <c r="K1262" s="210"/>
    </row>
    <row r="1263" spans="1:11" ht="15" customHeight="1">
      <c r="A1263" s="218"/>
      <c r="B1263" s="218"/>
      <c r="C1263" s="384"/>
      <c r="D1263" s="384"/>
      <c r="E1263" s="218"/>
      <c r="F1263" s="315"/>
      <c r="G1263" s="315"/>
      <c r="H1263" s="315"/>
      <c r="I1263" s="315"/>
      <c r="J1263" s="210"/>
      <c r="K1263" s="210"/>
    </row>
    <row r="1264" spans="1:11" ht="15" customHeight="1">
      <c r="A1264" s="218"/>
      <c r="B1264" s="218"/>
      <c r="C1264" s="384"/>
      <c r="D1264" s="384"/>
      <c r="E1264" s="218"/>
      <c r="F1264" s="315"/>
      <c r="G1264" s="315"/>
      <c r="H1264" s="315"/>
      <c r="I1264" s="315"/>
      <c r="J1264" s="210"/>
      <c r="K1264" s="210"/>
    </row>
    <row r="1265" spans="1:11" ht="15" customHeight="1">
      <c r="A1265" s="218"/>
      <c r="B1265" s="218"/>
      <c r="C1265" s="384"/>
      <c r="D1265" s="384"/>
      <c r="E1265" s="218"/>
      <c r="F1265" s="315"/>
      <c r="G1265" s="315"/>
      <c r="H1265" s="315"/>
      <c r="I1265" s="315"/>
      <c r="J1265" s="210"/>
      <c r="K1265" s="210"/>
    </row>
    <row r="1266" spans="1:11" ht="15" customHeight="1">
      <c r="F1266" s="248"/>
      <c r="G1266" s="248"/>
      <c r="H1266" s="248"/>
      <c r="I1266" s="248"/>
      <c r="J1266" s="210"/>
      <c r="K1266" s="210"/>
    </row>
    <row r="1267" spans="1:11" ht="15" customHeight="1">
      <c r="A1267" s="218"/>
      <c r="F1267" s="248"/>
      <c r="G1267" s="248"/>
      <c r="H1267" s="248"/>
      <c r="I1267" s="248"/>
      <c r="J1267" s="210"/>
      <c r="K1267" s="210"/>
    </row>
    <row r="1268" spans="1:11" ht="15" customHeight="1">
      <c r="F1268" s="248"/>
      <c r="G1268" s="248"/>
      <c r="H1268" s="248"/>
      <c r="I1268" s="248"/>
      <c r="J1268" s="210"/>
      <c r="K1268" s="210"/>
    </row>
    <row r="1269" spans="1:11" ht="15" customHeight="1">
      <c r="E1269" s="344"/>
      <c r="F1269" s="248"/>
      <c r="G1269" s="248"/>
      <c r="H1269" s="248"/>
      <c r="I1269" s="248"/>
      <c r="J1269" s="210"/>
      <c r="K1269" s="210"/>
    </row>
    <row r="1270" spans="1:11" ht="15" customHeight="1">
      <c r="E1270" s="344"/>
      <c r="F1270" s="248"/>
      <c r="G1270" s="248"/>
      <c r="H1270" s="248"/>
      <c r="I1270" s="248"/>
      <c r="J1270" s="210"/>
      <c r="K1270" s="210"/>
    </row>
    <row r="1271" spans="1:11" ht="15" customHeight="1">
      <c r="E1271" s="344"/>
      <c r="F1271" s="248"/>
      <c r="G1271" s="248"/>
      <c r="H1271" s="248"/>
      <c r="I1271" s="248"/>
      <c r="J1271" s="210"/>
      <c r="K1271" s="210"/>
    </row>
    <row r="1272" spans="1:11" ht="15" customHeight="1">
      <c r="E1272" s="344"/>
      <c r="F1272" s="248"/>
      <c r="G1272" s="248"/>
      <c r="H1272" s="248"/>
      <c r="I1272" s="248"/>
      <c r="J1272" s="210"/>
      <c r="K1272" s="210"/>
    </row>
    <row r="1273" spans="1:11" ht="15" customHeight="1">
      <c r="E1273" s="344"/>
      <c r="F1273" s="248"/>
      <c r="G1273" s="248"/>
      <c r="H1273" s="248"/>
      <c r="I1273" s="248"/>
      <c r="J1273" s="210"/>
      <c r="K1273" s="210"/>
    </row>
    <row r="1274" spans="1:11" ht="15" customHeight="1">
      <c r="E1274" s="344"/>
      <c r="F1274" s="248"/>
      <c r="G1274" s="248"/>
      <c r="H1274" s="248"/>
      <c r="I1274" s="248"/>
      <c r="J1274" s="210"/>
      <c r="K1274" s="210"/>
    </row>
    <row r="1275" spans="1:11" ht="15" customHeight="1">
      <c r="E1275" s="344"/>
      <c r="F1275" s="248"/>
      <c r="G1275" s="248"/>
      <c r="H1275" s="248"/>
      <c r="I1275" s="248"/>
      <c r="J1275" s="210"/>
      <c r="K1275" s="210"/>
    </row>
    <row r="1276" spans="1:11" ht="15" customHeight="1">
      <c r="E1276" s="344"/>
      <c r="F1276" s="248"/>
      <c r="G1276" s="248"/>
      <c r="H1276" s="248"/>
      <c r="I1276" s="248"/>
      <c r="J1276" s="210"/>
      <c r="K1276" s="210"/>
    </row>
    <row r="1277" spans="1:11" ht="15" customHeight="1">
      <c r="F1277" s="248"/>
      <c r="G1277" s="248"/>
      <c r="H1277" s="248"/>
      <c r="I1277" s="248"/>
      <c r="J1277" s="210"/>
      <c r="K1277" s="210"/>
    </row>
    <row r="1278" spans="1:11" ht="15" customHeight="1">
      <c r="A1278" s="218"/>
      <c r="F1278" s="315"/>
      <c r="G1278" s="315"/>
      <c r="H1278" s="315"/>
      <c r="I1278" s="315"/>
      <c r="J1278" s="210"/>
      <c r="K1278" s="210"/>
    </row>
    <row r="1279" spans="1:11" ht="15" customHeight="1">
      <c r="A1279" s="218"/>
      <c r="F1279" s="315"/>
      <c r="G1279" s="315"/>
      <c r="H1279" s="315"/>
      <c r="I1279" s="315"/>
      <c r="J1279" s="210"/>
      <c r="K1279" s="210"/>
    </row>
    <row r="1280" spans="1:11" ht="15" customHeight="1">
      <c r="A1280" s="218"/>
      <c r="F1280" s="315"/>
      <c r="G1280" s="315"/>
      <c r="H1280" s="315"/>
      <c r="I1280" s="315"/>
      <c r="J1280" s="210"/>
      <c r="K1280" s="210"/>
    </row>
    <row r="1281" spans="1:11" ht="15" customHeight="1">
      <c r="A1281" s="218"/>
      <c r="F1281" s="315"/>
      <c r="G1281" s="315"/>
      <c r="H1281" s="315"/>
      <c r="I1281" s="315"/>
      <c r="J1281" s="210"/>
      <c r="K1281" s="210"/>
    </row>
    <row r="1282" spans="1:11" ht="15" customHeight="1">
      <c r="F1282" s="248"/>
      <c r="G1282" s="248"/>
      <c r="H1282" s="248"/>
      <c r="I1282" s="248"/>
      <c r="J1282" s="210"/>
      <c r="K1282" s="210"/>
    </row>
    <row r="1283" spans="1:11" ht="15" customHeight="1">
      <c r="A1283" s="218"/>
      <c r="F1283" s="248"/>
      <c r="G1283" s="248"/>
      <c r="H1283" s="248"/>
      <c r="I1283" s="248"/>
      <c r="J1283" s="210"/>
      <c r="K1283" s="210"/>
    </row>
    <row r="1284" spans="1:11" ht="15" customHeight="1">
      <c r="E1284" s="344"/>
      <c r="F1284" s="248"/>
      <c r="G1284" s="248"/>
      <c r="H1284" s="248"/>
      <c r="I1284" s="248"/>
      <c r="J1284" s="210"/>
      <c r="K1284" s="210"/>
    </row>
    <row r="1285" spans="1:11" ht="15" customHeight="1">
      <c r="E1285" s="344"/>
      <c r="F1285" s="248"/>
      <c r="G1285" s="248"/>
      <c r="H1285" s="248"/>
      <c r="I1285" s="248"/>
      <c r="J1285" s="210"/>
      <c r="K1285" s="210"/>
    </row>
    <row r="1286" spans="1:11" ht="15" customHeight="1">
      <c r="F1286" s="248"/>
      <c r="G1286" s="248"/>
      <c r="H1286" s="248"/>
      <c r="I1286" s="248"/>
      <c r="J1286" s="210"/>
      <c r="K1286" s="210"/>
    </row>
    <row r="1287" spans="1:11" ht="15" customHeight="1">
      <c r="A1287" s="218"/>
      <c r="F1287" s="315"/>
      <c r="G1287" s="315"/>
      <c r="H1287" s="315"/>
      <c r="I1287" s="315"/>
      <c r="J1287" s="210"/>
      <c r="K1287" s="210"/>
    </row>
    <row r="1288" spans="1:11" ht="15" customHeight="1">
      <c r="F1288" s="248"/>
      <c r="G1288" s="248"/>
      <c r="H1288" s="248"/>
      <c r="I1288" s="248"/>
      <c r="J1288" s="210"/>
      <c r="K1288" s="210"/>
    </row>
    <row r="1289" spans="1:11" ht="15" customHeight="1">
      <c r="A1289" s="218"/>
      <c r="F1289" s="248"/>
      <c r="G1289" s="248"/>
      <c r="H1289" s="248"/>
      <c r="I1289" s="248"/>
      <c r="J1289" s="210"/>
      <c r="K1289" s="210"/>
    </row>
    <row r="1290" spans="1:11" ht="15" customHeight="1">
      <c r="E1290" s="344"/>
      <c r="F1290" s="248"/>
      <c r="G1290" s="248"/>
      <c r="H1290" s="248"/>
      <c r="I1290" s="248"/>
      <c r="J1290" s="210"/>
      <c r="K1290" s="210"/>
    </row>
    <row r="1291" spans="1:11" ht="15" customHeight="1">
      <c r="A1291" s="218"/>
      <c r="B1291" s="218"/>
      <c r="C1291" s="384"/>
      <c r="D1291" s="384"/>
      <c r="E1291" s="218"/>
      <c r="F1291" s="315"/>
      <c r="G1291" s="315"/>
      <c r="H1291" s="315"/>
      <c r="I1291" s="315"/>
      <c r="J1291" s="210"/>
      <c r="K1291" s="210"/>
    </row>
    <row r="1292" spans="1:11" ht="15" customHeight="1">
      <c r="F1292" s="248"/>
      <c r="G1292" s="248"/>
      <c r="H1292" s="248"/>
      <c r="I1292" s="248"/>
      <c r="J1292" s="210"/>
      <c r="K1292" s="210"/>
    </row>
    <row r="1293" spans="1:11" ht="15" customHeight="1">
      <c r="A1293" s="218"/>
      <c r="B1293" s="218"/>
      <c r="C1293" s="384"/>
      <c r="D1293" s="384"/>
      <c r="E1293" s="393"/>
      <c r="F1293" s="315"/>
      <c r="G1293" s="315"/>
      <c r="H1293" s="315"/>
      <c r="I1293" s="315"/>
      <c r="J1293" s="210"/>
      <c r="K1293" s="210"/>
    </row>
    <row r="1294" spans="1:11" ht="15" customHeight="1">
      <c r="A1294" s="218"/>
      <c r="B1294" s="218"/>
      <c r="C1294" s="384"/>
      <c r="D1294" s="384"/>
      <c r="E1294" s="393"/>
      <c r="F1294" s="392"/>
      <c r="G1294" s="385"/>
      <c r="H1294" s="392"/>
      <c r="I1294" s="385"/>
      <c r="J1294" s="210"/>
      <c r="K1294" s="210"/>
    </row>
    <row r="1295" spans="1:11" ht="15" customHeight="1">
      <c r="A1295" s="218"/>
      <c r="B1295" s="218"/>
      <c r="C1295" s="384"/>
      <c r="D1295" s="384"/>
      <c r="E1295" s="393"/>
      <c r="F1295" s="392"/>
      <c r="G1295" s="385"/>
      <c r="H1295" s="392"/>
      <c r="I1295" s="385"/>
      <c r="J1295" s="210"/>
      <c r="K1295" s="210"/>
    </row>
    <row r="1296" spans="1:11" ht="15" customHeight="1">
      <c r="A1296" s="218"/>
      <c r="B1296" s="218"/>
      <c r="C1296" s="384"/>
      <c r="D1296" s="384"/>
      <c r="E1296" s="393"/>
      <c r="F1296" s="392"/>
      <c r="G1296" s="385"/>
      <c r="H1296" s="392"/>
      <c r="I1296" s="385"/>
      <c r="J1296" s="210"/>
      <c r="K1296" s="210"/>
    </row>
    <row r="1297" spans="1:11" ht="15" customHeight="1">
      <c r="A1297" s="218"/>
      <c r="B1297" s="218"/>
      <c r="C1297" s="384"/>
      <c r="D1297" s="384"/>
      <c r="E1297" s="393"/>
      <c r="F1297" s="392"/>
      <c r="G1297" s="385"/>
      <c r="H1297" s="392"/>
      <c r="I1297" s="385"/>
      <c r="J1297" s="210"/>
      <c r="K1297" s="210"/>
    </row>
    <row r="1298" spans="1:11" ht="15" customHeight="1">
      <c r="A1298" s="218"/>
      <c r="B1298" s="218"/>
      <c r="C1298" s="384"/>
      <c r="D1298" s="384"/>
      <c r="E1298" s="393"/>
      <c r="F1298" s="392"/>
      <c r="G1298" s="385"/>
      <c r="H1298" s="392"/>
      <c r="I1298" s="385"/>
      <c r="J1298" s="210"/>
      <c r="K1298" s="210"/>
    </row>
    <row r="1299" spans="1:11" ht="15" customHeight="1">
      <c r="A1299" s="218"/>
      <c r="B1299" s="218"/>
      <c r="C1299" s="384"/>
      <c r="D1299" s="384"/>
      <c r="E1299" s="393"/>
      <c r="F1299" s="392"/>
      <c r="G1299" s="385"/>
      <c r="H1299" s="392"/>
      <c r="I1299" s="385"/>
      <c r="J1299" s="210"/>
      <c r="K1299" s="210"/>
    </row>
    <row r="1300" spans="1:11" ht="15" customHeight="1">
      <c r="A1300" s="218"/>
      <c r="B1300" s="218"/>
      <c r="C1300" s="384"/>
      <c r="D1300" s="384"/>
      <c r="E1300" s="393"/>
      <c r="F1300" s="392"/>
      <c r="G1300" s="385"/>
      <c r="H1300" s="392"/>
      <c r="I1300" s="385"/>
      <c r="J1300" s="210"/>
      <c r="K1300" s="210"/>
    </row>
    <row r="1301" spans="1:11" ht="15" customHeight="1">
      <c r="A1301" s="218"/>
      <c r="B1301" s="218"/>
      <c r="C1301" s="384"/>
      <c r="D1301" s="384"/>
      <c r="E1301" s="393"/>
      <c r="F1301" s="392"/>
      <c r="G1301" s="385"/>
      <c r="H1301" s="392"/>
      <c r="I1301" s="385"/>
      <c r="J1301" s="210"/>
      <c r="K1301" s="210"/>
    </row>
    <row r="1302" spans="1:11" ht="15" customHeight="1">
      <c r="A1302" s="218"/>
      <c r="B1302" s="218"/>
      <c r="C1302" s="384"/>
      <c r="D1302" s="384"/>
      <c r="E1302" s="393"/>
      <c r="F1302" s="392"/>
      <c r="G1302" s="385"/>
      <c r="H1302" s="392"/>
      <c r="I1302" s="385"/>
      <c r="J1302" s="210"/>
      <c r="K1302" s="210"/>
    </row>
    <row r="1303" spans="1:11" ht="15" customHeight="1">
      <c r="A1303" s="218"/>
      <c r="B1303" s="218"/>
      <c r="C1303" s="384"/>
      <c r="D1303" s="384"/>
      <c r="E1303" s="393"/>
      <c r="F1303" s="392"/>
      <c r="G1303" s="385"/>
      <c r="H1303" s="392"/>
      <c r="I1303" s="385"/>
      <c r="J1303" s="210"/>
      <c r="K1303" s="210"/>
    </row>
    <row r="1304" spans="1:11" ht="15" customHeight="1">
      <c r="A1304" s="218"/>
      <c r="B1304" s="218"/>
      <c r="C1304" s="384"/>
      <c r="D1304" s="384"/>
      <c r="E1304" s="393"/>
      <c r="F1304" s="392"/>
      <c r="G1304" s="385"/>
      <c r="H1304" s="392"/>
      <c r="I1304" s="385"/>
      <c r="J1304" s="210"/>
      <c r="K1304" s="210"/>
    </row>
    <row r="1305" spans="1:11" ht="15" customHeight="1">
      <c r="A1305" s="218"/>
      <c r="B1305" s="218"/>
      <c r="C1305" s="384"/>
      <c r="D1305" s="384"/>
      <c r="E1305" s="393"/>
      <c r="F1305" s="392"/>
      <c r="G1305" s="392"/>
      <c r="H1305" s="392"/>
      <c r="J1305" s="210"/>
      <c r="K1305" s="210"/>
    </row>
    <row r="1306" spans="1:11" ht="15" customHeight="1">
      <c r="A1306" s="218"/>
      <c r="B1306" s="218"/>
      <c r="C1306" s="384"/>
      <c r="D1306" s="384"/>
      <c r="E1306" s="393"/>
      <c r="F1306" s="392"/>
      <c r="G1306" s="392"/>
      <c r="H1306" s="392"/>
      <c r="J1306" s="210"/>
      <c r="K1306" s="210"/>
    </row>
    <row r="1307" spans="1:11" ht="15" customHeight="1">
      <c r="E1307" s="344"/>
      <c r="F1307" s="248"/>
      <c r="G1307" s="248"/>
      <c r="H1307" s="248"/>
      <c r="I1307" s="248"/>
      <c r="J1307" s="210"/>
      <c r="K1307" s="210"/>
    </row>
    <row r="1308" spans="1:11" ht="15" customHeight="1">
      <c r="E1308" s="344"/>
      <c r="F1308" s="248"/>
      <c r="G1308" s="248"/>
      <c r="H1308" s="248"/>
      <c r="I1308" s="248"/>
      <c r="J1308" s="210"/>
      <c r="K1308" s="210"/>
    </row>
    <row r="1309" spans="1:11" ht="15" customHeight="1">
      <c r="E1309" s="344"/>
      <c r="F1309" s="248"/>
      <c r="G1309" s="248"/>
      <c r="H1309" s="248"/>
      <c r="I1309" s="248"/>
      <c r="J1309" s="210"/>
      <c r="K1309" s="210"/>
    </row>
    <row r="1310" spans="1:11" ht="15" customHeight="1">
      <c r="F1310" s="248"/>
      <c r="G1310" s="248"/>
      <c r="H1310" s="248"/>
      <c r="I1310" s="248"/>
      <c r="J1310" s="210"/>
      <c r="K1310" s="210"/>
    </row>
    <row r="1311" spans="1:11" ht="15" customHeight="1">
      <c r="E1311" s="344"/>
      <c r="F1311" s="248"/>
      <c r="G1311" s="248"/>
      <c r="H1311" s="248"/>
      <c r="I1311" s="248"/>
      <c r="J1311" s="210"/>
      <c r="K1311" s="210"/>
    </row>
    <row r="1312" spans="1:11" ht="15" customHeight="1">
      <c r="F1312" s="248"/>
      <c r="G1312" s="248"/>
      <c r="H1312" s="248"/>
      <c r="I1312" s="248"/>
      <c r="J1312" s="210"/>
      <c r="K1312" s="210"/>
    </row>
    <row r="1313" spans="1:11" ht="15" customHeight="1">
      <c r="F1313" s="248"/>
      <c r="G1313" s="248"/>
      <c r="H1313" s="248"/>
      <c r="I1313" s="248"/>
      <c r="J1313" s="210"/>
      <c r="K1313" s="210"/>
    </row>
    <row r="1314" spans="1:11" ht="15" customHeight="1">
      <c r="A1314" s="218"/>
      <c r="B1314" s="218"/>
      <c r="C1314" s="384"/>
      <c r="D1314" s="384"/>
      <c r="E1314" s="218"/>
      <c r="F1314" s="315"/>
      <c r="G1314" s="315"/>
      <c r="H1314" s="315"/>
      <c r="I1314" s="315"/>
      <c r="J1314" s="210"/>
      <c r="K1314" s="210"/>
    </row>
    <row r="1315" spans="1:11" ht="15" customHeight="1">
      <c r="A1315" s="218"/>
      <c r="B1315" s="218"/>
      <c r="C1315" s="384"/>
      <c r="D1315" s="384"/>
      <c r="E1315" s="218"/>
      <c r="F1315" s="315"/>
      <c r="G1315" s="315"/>
      <c r="H1315" s="315"/>
      <c r="I1315" s="315"/>
      <c r="J1315" s="210"/>
      <c r="K1315" s="210"/>
    </row>
    <row r="1316" spans="1:11" ht="15" customHeight="1">
      <c r="A1316" s="218"/>
      <c r="B1316" s="218"/>
      <c r="C1316" s="384"/>
      <c r="D1316" s="384"/>
      <c r="E1316" s="218"/>
      <c r="F1316" s="315"/>
      <c r="G1316" s="315"/>
      <c r="H1316" s="315"/>
      <c r="I1316" s="315"/>
      <c r="J1316" s="210"/>
      <c r="K1316" s="210"/>
    </row>
    <row r="1317" spans="1:11" ht="15" customHeight="1">
      <c r="F1317" s="248"/>
      <c r="G1317" s="248"/>
      <c r="H1317" s="248"/>
      <c r="I1317" s="248"/>
      <c r="J1317" s="210"/>
      <c r="K1317" s="210"/>
    </row>
    <row r="1318" spans="1:11" ht="15" customHeight="1">
      <c r="A1318" s="218"/>
      <c r="F1318" s="248"/>
      <c r="G1318" s="248"/>
      <c r="H1318" s="248"/>
      <c r="I1318" s="248"/>
      <c r="J1318" s="210"/>
      <c r="K1318" s="210"/>
    </row>
    <row r="1319" spans="1:11" ht="15" customHeight="1">
      <c r="F1319" s="248"/>
      <c r="G1319" s="248"/>
      <c r="H1319" s="248"/>
      <c r="I1319" s="315"/>
      <c r="J1319" s="210"/>
      <c r="K1319" s="210"/>
    </row>
    <row r="1320" spans="1:11" ht="15" customHeight="1">
      <c r="E1320" s="344"/>
      <c r="F1320" s="248"/>
      <c r="G1320" s="248"/>
      <c r="H1320" s="248"/>
      <c r="I1320" s="315"/>
      <c r="J1320" s="210"/>
      <c r="K1320" s="210"/>
    </row>
    <row r="1321" spans="1:11" ht="15" customHeight="1">
      <c r="E1321" s="344"/>
      <c r="F1321" s="248"/>
      <c r="G1321" s="248"/>
      <c r="H1321" s="248"/>
      <c r="I1321" s="248"/>
      <c r="J1321" s="210"/>
      <c r="K1321" s="210"/>
    </row>
    <row r="1322" spans="1:11" ht="15" customHeight="1">
      <c r="E1322" s="344"/>
      <c r="F1322" s="248"/>
      <c r="G1322" s="248"/>
      <c r="H1322" s="248"/>
      <c r="I1322" s="248"/>
      <c r="J1322" s="210"/>
      <c r="K1322" s="210"/>
    </row>
    <row r="1323" spans="1:11" ht="15" customHeight="1">
      <c r="E1323" s="344"/>
      <c r="F1323" s="248"/>
      <c r="G1323" s="248"/>
      <c r="H1323" s="248"/>
      <c r="I1323" s="248"/>
      <c r="J1323" s="210"/>
      <c r="K1323" s="210"/>
    </row>
    <row r="1324" spans="1:11" ht="15" customHeight="1">
      <c r="E1324" s="344"/>
      <c r="F1324" s="248"/>
      <c r="G1324" s="248"/>
      <c r="H1324" s="248"/>
      <c r="I1324" s="248"/>
      <c r="J1324" s="210"/>
      <c r="K1324" s="210"/>
    </row>
    <row r="1325" spans="1:11" ht="15" customHeight="1">
      <c r="E1325" s="344"/>
      <c r="F1325" s="248"/>
      <c r="G1325" s="248"/>
      <c r="H1325" s="248"/>
      <c r="I1325" s="248"/>
      <c r="J1325" s="210"/>
      <c r="K1325" s="210"/>
    </row>
    <row r="1326" spans="1:11" ht="15" customHeight="1">
      <c r="F1326" s="248"/>
      <c r="G1326" s="248"/>
      <c r="H1326" s="248"/>
      <c r="I1326" s="248"/>
      <c r="J1326" s="210"/>
      <c r="K1326" s="210"/>
    </row>
    <row r="1327" spans="1:11" ht="15" customHeight="1">
      <c r="A1327" s="218"/>
      <c r="F1327" s="315"/>
      <c r="G1327" s="315"/>
      <c r="H1327" s="315"/>
      <c r="I1327" s="315"/>
      <c r="J1327" s="210"/>
      <c r="K1327" s="210"/>
    </row>
    <row r="1328" spans="1:11" ht="15" customHeight="1">
      <c r="A1328" s="218"/>
      <c r="F1328" s="315"/>
      <c r="G1328" s="315"/>
      <c r="H1328" s="315"/>
      <c r="I1328" s="315"/>
      <c r="J1328" s="210"/>
      <c r="K1328" s="210"/>
    </row>
    <row r="1329" spans="1:11" ht="15" customHeight="1">
      <c r="A1329" s="218"/>
      <c r="F1329" s="315"/>
      <c r="G1329" s="315"/>
      <c r="H1329" s="315"/>
      <c r="I1329" s="315"/>
      <c r="J1329" s="210"/>
      <c r="K1329" s="210"/>
    </row>
    <row r="1330" spans="1:11" ht="15" customHeight="1">
      <c r="A1330" s="218"/>
      <c r="F1330" s="315"/>
      <c r="G1330" s="315"/>
      <c r="H1330" s="315"/>
      <c r="I1330" s="315"/>
      <c r="J1330" s="210"/>
      <c r="K1330" s="210"/>
    </row>
    <row r="1331" spans="1:11" ht="15" customHeight="1">
      <c r="F1331" s="248"/>
      <c r="G1331" s="248"/>
      <c r="H1331" s="248"/>
      <c r="I1331" s="248"/>
      <c r="J1331" s="210"/>
      <c r="K1331" s="210"/>
    </row>
    <row r="1332" spans="1:11" ht="15" customHeight="1">
      <c r="A1332" s="218"/>
      <c r="F1332" s="248"/>
      <c r="G1332" s="248"/>
      <c r="H1332" s="248"/>
      <c r="I1332" s="248"/>
      <c r="J1332" s="210"/>
      <c r="K1332" s="210"/>
    </row>
    <row r="1333" spans="1:11" ht="15" customHeight="1">
      <c r="F1333" s="248"/>
      <c r="G1333" s="248"/>
      <c r="H1333" s="248"/>
      <c r="I1333" s="248"/>
      <c r="J1333" s="210"/>
      <c r="K1333" s="210"/>
    </row>
    <row r="1334" spans="1:11" ht="15" customHeight="1">
      <c r="F1334" s="248"/>
      <c r="G1334" s="248"/>
      <c r="H1334" s="248"/>
      <c r="I1334" s="248"/>
      <c r="J1334" s="210"/>
      <c r="K1334" s="210"/>
    </row>
    <row r="1335" spans="1:11" ht="15" customHeight="1">
      <c r="F1335" s="248"/>
      <c r="G1335" s="248"/>
      <c r="H1335" s="248"/>
      <c r="I1335" s="248"/>
      <c r="J1335" s="210"/>
      <c r="K1335" s="210"/>
    </row>
    <row r="1336" spans="1:11" ht="15" customHeight="1">
      <c r="A1336" s="218"/>
      <c r="F1336" s="315"/>
      <c r="G1336" s="315"/>
      <c r="H1336" s="315"/>
      <c r="I1336" s="315"/>
      <c r="J1336" s="210"/>
      <c r="K1336" s="210"/>
    </row>
    <row r="1337" spans="1:11" ht="15" customHeight="1">
      <c r="A1337" s="218"/>
      <c r="F1337" s="315"/>
      <c r="G1337" s="315"/>
      <c r="H1337" s="315"/>
      <c r="I1337" s="315"/>
      <c r="J1337" s="210"/>
      <c r="K1337" s="210"/>
    </row>
    <row r="1338" spans="1:11" ht="15" customHeight="1">
      <c r="A1338" s="218"/>
      <c r="F1338" s="315"/>
      <c r="G1338" s="315"/>
      <c r="H1338" s="315"/>
      <c r="I1338" s="315"/>
      <c r="J1338" s="210"/>
      <c r="K1338" s="210"/>
    </row>
    <row r="1339" spans="1:11" ht="15" customHeight="1">
      <c r="A1339" s="218"/>
      <c r="F1339" s="248"/>
      <c r="G1339" s="248"/>
      <c r="H1339" s="248"/>
      <c r="I1339" s="248"/>
      <c r="J1339" s="210"/>
      <c r="K1339" s="210"/>
    </row>
    <row r="1340" spans="1:11" ht="15" customHeight="1">
      <c r="A1340" s="218"/>
      <c r="B1340" s="218"/>
      <c r="C1340" s="384"/>
      <c r="D1340" s="384"/>
      <c r="E1340" s="218"/>
      <c r="F1340" s="315"/>
      <c r="G1340" s="315"/>
      <c r="H1340" s="315"/>
      <c r="I1340" s="315"/>
      <c r="J1340" s="210"/>
      <c r="K1340" s="210"/>
    </row>
    <row r="1341" spans="1:11" ht="15" customHeight="1">
      <c r="E1341" s="344"/>
      <c r="F1341" s="248"/>
      <c r="G1341" s="248"/>
      <c r="H1341" s="248"/>
      <c r="I1341" s="248"/>
      <c r="J1341" s="210"/>
      <c r="K1341" s="210"/>
    </row>
    <row r="1342" spans="1:11" ht="15" customHeight="1">
      <c r="A1342" s="218"/>
      <c r="E1342" s="344"/>
      <c r="F1342" s="315"/>
      <c r="G1342" s="315"/>
      <c r="H1342" s="315"/>
      <c r="I1342" s="315"/>
      <c r="J1342" s="210"/>
      <c r="K1342" s="210"/>
    </row>
    <row r="1343" spans="1:11" ht="15" customHeight="1">
      <c r="A1343" s="218"/>
      <c r="E1343" s="344"/>
      <c r="F1343" s="315"/>
      <c r="G1343" s="315"/>
      <c r="H1343" s="315"/>
      <c r="I1343" s="315"/>
      <c r="J1343" s="210"/>
      <c r="K1343" s="210"/>
    </row>
    <row r="1344" spans="1:11" ht="15" customHeight="1">
      <c r="A1344" s="218"/>
      <c r="E1344" s="344"/>
      <c r="F1344" s="315"/>
      <c r="G1344" s="315"/>
      <c r="H1344" s="315"/>
      <c r="I1344" s="315"/>
      <c r="J1344" s="210"/>
      <c r="K1344" s="210"/>
    </row>
    <row r="1345" spans="1:11" ht="15" customHeight="1">
      <c r="A1345" s="218"/>
      <c r="E1345" s="344"/>
      <c r="F1345" s="392"/>
      <c r="G1345" s="385"/>
      <c r="H1345" s="392"/>
      <c r="I1345" s="385"/>
      <c r="J1345" s="210"/>
      <c r="K1345" s="210"/>
    </row>
    <row r="1346" spans="1:11" ht="15" customHeight="1">
      <c r="A1346" s="218"/>
      <c r="E1346" s="344"/>
      <c r="F1346" s="392"/>
      <c r="G1346" s="385"/>
      <c r="H1346" s="392"/>
      <c r="I1346" s="385"/>
      <c r="J1346" s="210"/>
      <c r="K1346" s="210"/>
    </row>
    <row r="1347" spans="1:11" ht="15" customHeight="1">
      <c r="A1347" s="218"/>
      <c r="E1347" s="344"/>
      <c r="F1347" s="392"/>
      <c r="G1347" s="385"/>
      <c r="H1347" s="392"/>
      <c r="I1347" s="385"/>
      <c r="J1347" s="210"/>
      <c r="K1347" s="210"/>
    </row>
    <row r="1348" spans="1:11" ht="15" customHeight="1">
      <c r="A1348" s="218"/>
      <c r="E1348" s="344"/>
      <c r="F1348" s="392"/>
      <c r="G1348" s="385"/>
      <c r="H1348" s="392"/>
      <c r="I1348" s="385"/>
      <c r="J1348" s="210"/>
      <c r="K1348" s="210"/>
    </row>
    <row r="1349" spans="1:11" ht="15" customHeight="1">
      <c r="A1349" s="218"/>
      <c r="E1349" s="344"/>
      <c r="F1349" s="392"/>
      <c r="G1349" s="385"/>
      <c r="H1349" s="392"/>
      <c r="I1349" s="385"/>
      <c r="J1349" s="210"/>
      <c r="K1349" s="210"/>
    </row>
    <row r="1350" spans="1:11" ht="15" customHeight="1">
      <c r="A1350" s="218"/>
      <c r="E1350" s="344"/>
      <c r="F1350" s="392"/>
      <c r="G1350" s="385"/>
      <c r="H1350" s="392"/>
      <c r="I1350" s="385"/>
      <c r="J1350" s="210"/>
      <c r="K1350" s="210"/>
    </row>
    <row r="1351" spans="1:11" ht="15" customHeight="1">
      <c r="A1351" s="218"/>
      <c r="E1351" s="344"/>
      <c r="F1351" s="392"/>
      <c r="G1351" s="385"/>
      <c r="H1351" s="392"/>
      <c r="I1351" s="385"/>
      <c r="J1351" s="210"/>
      <c r="K1351" s="210"/>
    </row>
    <row r="1352" spans="1:11" ht="15" customHeight="1">
      <c r="A1352" s="218"/>
      <c r="E1352" s="344"/>
      <c r="F1352" s="392"/>
      <c r="G1352" s="385"/>
      <c r="H1352" s="392"/>
      <c r="I1352" s="385"/>
      <c r="J1352" s="210"/>
      <c r="K1352" s="210"/>
    </row>
    <row r="1353" spans="1:11" ht="15" customHeight="1">
      <c r="A1353" s="218"/>
      <c r="E1353" s="344"/>
      <c r="F1353" s="392"/>
      <c r="G1353" s="385"/>
      <c r="H1353" s="392"/>
      <c r="I1353" s="385"/>
      <c r="J1353" s="210"/>
      <c r="K1353" s="210"/>
    </row>
    <row r="1354" spans="1:11" ht="15" customHeight="1">
      <c r="A1354" s="218"/>
      <c r="B1354" s="218"/>
      <c r="C1354" s="384"/>
      <c r="D1354" s="384"/>
      <c r="E1354" s="393"/>
      <c r="F1354" s="392"/>
      <c r="G1354" s="392"/>
      <c r="H1354" s="392"/>
      <c r="J1354" s="210"/>
      <c r="K1354" s="210"/>
    </row>
    <row r="1355" spans="1:11" ht="15" customHeight="1">
      <c r="A1355" s="218"/>
      <c r="B1355" s="218"/>
      <c r="C1355" s="384"/>
      <c r="D1355" s="384"/>
      <c r="E1355" s="393"/>
      <c r="F1355" s="392"/>
      <c r="G1355" s="392"/>
      <c r="H1355" s="392"/>
      <c r="J1355" s="210"/>
      <c r="K1355" s="210"/>
    </row>
    <row r="1356" spans="1:11" ht="15" customHeight="1">
      <c r="E1356" s="344"/>
      <c r="F1356" s="248"/>
      <c r="G1356" s="248"/>
      <c r="H1356" s="248"/>
      <c r="I1356" s="248"/>
      <c r="J1356" s="210"/>
      <c r="K1356" s="210"/>
    </row>
    <row r="1357" spans="1:11" ht="15" customHeight="1">
      <c r="E1357" s="344"/>
      <c r="F1357" s="248"/>
      <c r="G1357" s="248"/>
      <c r="H1357" s="248"/>
      <c r="I1357" s="248"/>
      <c r="J1357" s="210"/>
      <c r="K1357" s="210"/>
    </row>
    <row r="1358" spans="1:11" ht="15" customHeight="1">
      <c r="E1358" s="344"/>
      <c r="F1358" s="248"/>
      <c r="G1358" s="248"/>
      <c r="H1358" s="248"/>
      <c r="I1358" s="248"/>
      <c r="J1358" s="210"/>
      <c r="K1358" s="210"/>
    </row>
    <row r="1359" spans="1:11" ht="15" customHeight="1">
      <c r="E1359" s="344"/>
      <c r="F1359" s="248"/>
      <c r="G1359" s="248"/>
      <c r="H1359" s="248"/>
      <c r="I1359" s="248"/>
      <c r="J1359" s="210"/>
      <c r="K1359" s="210"/>
    </row>
    <row r="1360" spans="1:11" ht="15" customHeight="1">
      <c r="F1360" s="248"/>
      <c r="G1360" s="248"/>
      <c r="H1360" s="248"/>
      <c r="I1360" s="248"/>
      <c r="J1360" s="210"/>
      <c r="K1360" s="210"/>
    </row>
    <row r="1361" spans="1:11" ht="15" customHeight="1">
      <c r="F1361" s="248"/>
      <c r="G1361" s="248"/>
      <c r="H1361" s="248"/>
      <c r="I1361" s="248"/>
      <c r="J1361" s="210"/>
      <c r="K1361" s="210"/>
    </row>
    <row r="1362" spans="1:11" ht="15" customHeight="1">
      <c r="F1362" s="248"/>
      <c r="G1362" s="248"/>
      <c r="H1362" s="248"/>
      <c r="I1362" s="248"/>
      <c r="J1362" s="210"/>
      <c r="K1362" s="210"/>
    </row>
    <row r="1363" spans="1:11" ht="15" customHeight="1">
      <c r="A1363" s="218"/>
      <c r="C1363" s="384"/>
      <c r="D1363" s="384"/>
      <c r="E1363" s="344"/>
      <c r="F1363" s="315"/>
      <c r="G1363" s="315"/>
      <c r="H1363" s="315"/>
      <c r="I1363" s="315"/>
      <c r="J1363" s="210"/>
      <c r="K1363" s="210"/>
    </row>
    <row r="1364" spans="1:11" ht="15" customHeight="1">
      <c r="A1364" s="218"/>
      <c r="C1364" s="384"/>
      <c r="D1364" s="384"/>
      <c r="E1364" s="344"/>
      <c r="F1364" s="315"/>
      <c r="G1364" s="315"/>
      <c r="H1364" s="315"/>
      <c r="I1364" s="315"/>
      <c r="J1364" s="210"/>
      <c r="K1364" s="210"/>
    </row>
    <row r="1365" spans="1:11" ht="15" customHeight="1">
      <c r="A1365" s="218"/>
      <c r="C1365" s="384"/>
      <c r="D1365" s="384"/>
      <c r="E1365" s="344"/>
      <c r="F1365" s="315"/>
      <c r="G1365" s="315"/>
      <c r="H1365" s="315"/>
      <c r="I1365" s="315"/>
      <c r="J1365" s="210"/>
      <c r="K1365" s="210"/>
    </row>
    <row r="1366" spans="1:11" ht="15" customHeight="1">
      <c r="A1366" s="218"/>
      <c r="B1366" s="218"/>
      <c r="C1366" s="384"/>
      <c r="D1366" s="384"/>
      <c r="E1366" s="393"/>
      <c r="F1366" s="315"/>
      <c r="G1366" s="315"/>
      <c r="H1366" s="315"/>
      <c r="I1366" s="315"/>
      <c r="J1366" s="210"/>
      <c r="K1366" s="210"/>
    </row>
    <row r="1367" spans="1:11" ht="15" customHeight="1">
      <c r="A1367" s="218"/>
      <c r="B1367" s="218"/>
      <c r="C1367" s="384"/>
      <c r="D1367" s="384"/>
      <c r="E1367" s="393"/>
      <c r="F1367" s="315"/>
      <c r="G1367" s="315"/>
      <c r="H1367" s="315"/>
      <c r="I1367" s="315"/>
      <c r="J1367" s="210"/>
      <c r="K1367" s="210"/>
    </row>
    <row r="1368" spans="1:11" ht="15" customHeight="1">
      <c r="E1368" s="344"/>
      <c r="F1368" s="248"/>
      <c r="G1368" s="248"/>
      <c r="H1368" s="248"/>
      <c r="I1368" s="248"/>
      <c r="J1368" s="210"/>
      <c r="K1368" s="210"/>
    </row>
    <row r="1369" spans="1:11" ht="15" customHeight="1">
      <c r="E1369" s="344"/>
      <c r="F1369" s="248"/>
      <c r="G1369" s="248"/>
      <c r="H1369" s="248"/>
      <c r="I1369" s="248"/>
      <c r="J1369" s="210"/>
      <c r="K1369" s="210"/>
    </row>
    <row r="1370" spans="1:11" ht="15" customHeight="1">
      <c r="C1370" s="384"/>
      <c r="D1370" s="384"/>
      <c r="E1370" s="344"/>
      <c r="F1370" s="248"/>
      <c r="G1370" s="248"/>
      <c r="H1370" s="248"/>
      <c r="I1370" s="248"/>
      <c r="J1370" s="210"/>
      <c r="K1370" s="210"/>
    </row>
    <row r="1371" spans="1:11" ht="15" customHeight="1">
      <c r="C1371" s="384"/>
      <c r="D1371" s="384"/>
      <c r="E1371" s="344"/>
      <c r="F1371" s="248"/>
      <c r="G1371" s="248"/>
      <c r="H1371" s="248"/>
      <c r="I1371" s="248"/>
      <c r="J1371" s="210"/>
      <c r="K1371" s="210"/>
    </row>
    <row r="1372" spans="1:11" ht="15" customHeight="1">
      <c r="E1372" s="344"/>
      <c r="F1372" s="248"/>
      <c r="G1372" s="248"/>
      <c r="H1372" s="248"/>
      <c r="I1372" s="248"/>
      <c r="J1372" s="210"/>
      <c r="K1372" s="210"/>
    </row>
    <row r="1373" spans="1:11" ht="15" customHeight="1">
      <c r="E1373" s="344"/>
      <c r="F1373" s="248"/>
      <c r="G1373" s="248"/>
      <c r="H1373" s="248"/>
      <c r="I1373" s="248"/>
      <c r="J1373" s="210"/>
      <c r="K1373" s="210"/>
    </row>
    <row r="1374" spans="1:11" ht="15" customHeight="1">
      <c r="E1374" s="344"/>
      <c r="F1374" s="248"/>
      <c r="G1374" s="248"/>
      <c r="H1374" s="248"/>
      <c r="I1374" s="248"/>
      <c r="J1374" s="210"/>
      <c r="K1374" s="210"/>
    </row>
    <row r="1375" spans="1:11" ht="15" customHeight="1">
      <c r="F1375" s="248"/>
      <c r="G1375" s="248"/>
      <c r="H1375" s="248"/>
      <c r="I1375" s="248"/>
      <c r="J1375" s="210"/>
      <c r="K1375" s="210"/>
    </row>
    <row r="1376" spans="1:11" ht="15" customHeight="1">
      <c r="F1376" s="248"/>
      <c r="G1376" s="248"/>
      <c r="H1376" s="248"/>
      <c r="I1376" s="248"/>
      <c r="J1376" s="210"/>
      <c r="K1376" s="210"/>
    </row>
    <row r="1377" spans="1:11" ht="15" customHeight="1">
      <c r="A1377" s="218"/>
      <c r="F1377" s="315"/>
      <c r="G1377" s="315"/>
      <c r="H1377" s="315"/>
      <c r="I1377" s="315"/>
      <c r="J1377" s="210"/>
      <c r="K1377" s="210"/>
    </row>
    <row r="1378" spans="1:11" ht="15" customHeight="1">
      <c r="A1378" s="218"/>
      <c r="F1378" s="315"/>
      <c r="G1378" s="315"/>
      <c r="H1378" s="315"/>
      <c r="I1378" s="315"/>
      <c r="J1378" s="210"/>
      <c r="K1378" s="210"/>
    </row>
    <row r="1379" spans="1:11" ht="15" customHeight="1">
      <c r="A1379" s="218"/>
      <c r="F1379" s="315"/>
      <c r="G1379" s="315"/>
      <c r="H1379" s="315"/>
      <c r="I1379" s="315"/>
      <c r="J1379" s="210"/>
      <c r="K1379" s="210"/>
    </row>
    <row r="1380" spans="1:11" ht="15" customHeight="1">
      <c r="A1380" s="218"/>
      <c r="F1380" s="315"/>
      <c r="G1380" s="315"/>
      <c r="H1380" s="315"/>
      <c r="I1380" s="315"/>
      <c r="J1380" s="210"/>
      <c r="K1380" s="210"/>
    </row>
    <row r="1381" spans="1:11" ht="15" customHeight="1">
      <c r="A1381" s="218"/>
      <c r="F1381" s="315"/>
      <c r="G1381" s="315"/>
      <c r="H1381" s="315"/>
      <c r="I1381" s="315"/>
      <c r="J1381" s="210"/>
      <c r="K1381" s="210"/>
    </row>
    <row r="1382" spans="1:11" ht="15" customHeight="1">
      <c r="E1382" s="344"/>
      <c r="F1382" s="248"/>
      <c r="G1382" s="248"/>
      <c r="H1382" s="248"/>
      <c r="I1382" s="248"/>
      <c r="J1382" s="210"/>
      <c r="K1382" s="210"/>
    </row>
    <row r="1383" spans="1:11" ht="15" customHeight="1">
      <c r="E1383" s="344"/>
      <c r="F1383" s="248"/>
      <c r="G1383" s="248"/>
      <c r="H1383" s="248"/>
      <c r="I1383" s="248"/>
      <c r="J1383" s="210"/>
      <c r="K1383" s="210"/>
    </row>
    <row r="1384" spans="1:11" ht="15" customHeight="1">
      <c r="E1384" s="344"/>
      <c r="F1384" s="248"/>
      <c r="G1384" s="248"/>
      <c r="H1384" s="248"/>
      <c r="I1384" s="248"/>
      <c r="J1384" s="210"/>
      <c r="K1384" s="210"/>
    </row>
    <row r="1385" spans="1:11" ht="15" customHeight="1">
      <c r="E1385" s="344"/>
      <c r="F1385" s="248"/>
      <c r="G1385" s="248"/>
      <c r="H1385" s="248"/>
      <c r="I1385" s="248"/>
      <c r="J1385" s="210"/>
      <c r="K1385" s="210"/>
    </row>
    <row r="1386" spans="1:11" ht="15" customHeight="1">
      <c r="A1386" s="218"/>
      <c r="B1386" s="218"/>
      <c r="C1386" s="384"/>
      <c r="D1386" s="384"/>
      <c r="E1386" s="393"/>
      <c r="F1386" s="315"/>
      <c r="G1386" s="315"/>
      <c r="H1386" s="315"/>
      <c r="I1386" s="315"/>
      <c r="J1386" s="210"/>
      <c r="K1386" s="210"/>
    </row>
    <row r="1387" spans="1:11" ht="15" customHeight="1">
      <c r="A1387" s="218"/>
      <c r="B1387" s="218"/>
      <c r="C1387" s="384"/>
      <c r="D1387" s="384"/>
      <c r="E1387" s="393"/>
      <c r="F1387" s="315"/>
      <c r="G1387" s="315"/>
      <c r="H1387" s="315"/>
      <c r="I1387" s="315"/>
      <c r="J1387" s="210"/>
      <c r="K1387" s="210"/>
    </row>
    <row r="1388" spans="1:11" ht="15" customHeight="1">
      <c r="A1388" s="218"/>
      <c r="F1388" s="315"/>
      <c r="G1388" s="315"/>
      <c r="H1388" s="315"/>
      <c r="I1388" s="315"/>
      <c r="J1388" s="210"/>
      <c r="K1388" s="210"/>
    </row>
    <row r="1389" spans="1:11" ht="15" customHeight="1">
      <c r="A1389" s="218"/>
      <c r="F1389" s="315"/>
      <c r="G1389" s="315"/>
      <c r="H1389" s="315"/>
      <c r="I1389" s="315"/>
      <c r="J1389" s="210"/>
      <c r="K1389" s="210"/>
    </row>
    <row r="1390" spans="1:11" ht="15" customHeight="1">
      <c r="A1390" s="218"/>
      <c r="E1390" s="218"/>
      <c r="F1390" s="315"/>
      <c r="G1390" s="315"/>
      <c r="H1390" s="315"/>
      <c r="I1390" s="315"/>
      <c r="J1390" s="210"/>
      <c r="K1390" s="210"/>
    </row>
    <row r="1391" spans="1:11" ht="15" customHeight="1">
      <c r="A1391" s="386"/>
      <c r="B1391" s="387"/>
      <c r="C1391" s="388"/>
      <c r="D1391" s="388"/>
      <c r="E1391" s="387"/>
      <c r="F1391" s="315"/>
      <c r="G1391" s="315"/>
      <c r="H1391" s="315"/>
      <c r="I1391" s="248"/>
      <c r="J1391" s="210"/>
      <c r="K1391" s="210"/>
    </row>
    <row r="1392" spans="1:11" ht="15" customHeight="1">
      <c r="A1392" s="386"/>
      <c r="B1392" s="387"/>
      <c r="C1392" s="388"/>
      <c r="D1392" s="388"/>
      <c r="E1392" s="387"/>
      <c r="F1392" s="315"/>
      <c r="G1392" s="315"/>
      <c r="H1392" s="315"/>
      <c r="I1392" s="248"/>
      <c r="J1392" s="210"/>
      <c r="K1392" s="210"/>
    </row>
    <row r="1393" spans="1:11" ht="15" customHeight="1">
      <c r="A1393" s="386"/>
      <c r="B1393" s="387"/>
      <c r="C1393" s="388"/>
      <c r="D1393" s="388"/>
      <c r="E1393" s="387"/>
      <c r="F1393" s="315"/>
      <c r="G1393" s="315"/>
      <c r="H1393" s="315"/>
      <c r="I1393" s="248"/>
      <c r="J1393" s="210"/>
      <c r="K1393" s="210"/>
    </row>
    <row r="1394" spans="1:11" ht="15" customHeight="1">
      <c r="A1394" s="386"/>
      <c r="B1394" s="387"/>
      <c r="C1394" s="388"/>
      <c r="D1394" s="388"/>
      <c r="E1394" s="387"/>
      <c r="F1394" s="315"/>
      <c r="G1394" s="315"/>
      <c r="H1394" s="315"/>
      <c r="I1394" s="248"/>
      <c r="J1394" s="210"/>
      <c r="K1394" s="210"/>
    </row>
    <row r="1395" spans="1:11" ht="15" customHeight="1">
      <c r="F1395" s="248"/>
      <c r="G1395" s="248"/>
      <c r="H1395" s="248"/>
      <c r="I1395" s="248"/>
      <c r="J1395" s="210"/>
      <c r="K1395" s="210"/>
    </row>
    <row r="1396" spans="1:11" ht="15" customHeight="1">
      <c r="C1396" s="384"/>
      <c r="D1396" s="384"/>
      <c r="F1396" s="248"/>
      <c r="G1396" s="248"/>
      <c r="H1396" s="248"/>
      <c r="I1396" s="248"/>
      <c r="J1396" s="210"/>
      <c r="K1396" s="210"/>
    </row>
    <row r="1397" spans="1:11" ht="15" customHeight="1">
      <c r="A1397" s="218"/>
      <c r="B1397" s="218"/>
      <c r="C1397" s="384"/>
      <c r="D1397" s="384"/>
      <c r="E1397" s="393"/>
      <c r="F1397" s="315"/>
      <c r="G1397" s="315"/>
      <c r="H1397" s="315"/>
      <c r="I1397" s="248"/>
      <c r="J1397" s="210"/>
      <c r="K1397" s="210"/>
    </row>
    <row r="1398" spans="1:11" ht="15" customHeight="1">
      <c r="E1398" s="344"/>
      <c r="F1398" s="248"/>
      <c r="G1398" s="248"/>
      <c r="H1398" s="248"/>
      <c r="I1398" s="248"/>
      <c r="J1398" s="210"/>
      <c r="K1398" s="210"/>
    </row>
    <row r="1399" spans="1:11" ht="15" customHeight="1">
      <c r="E1399" s="344"/>
      <c r="F1399" s="248"/>
      <c r="G1399" s="248"/>
      <c r="H1399" s="248"/>
      <c r="I1399" s="248"/>
      <c r="J1399" s="210"/>
      <c r="K1399" s="210"/>
    </row>
    <row r="1400" spans="1:11" ht="15" customHeight="1">
      <c r="E1400" s="344"/>
      <c r="F1400" s="248"/>
      <c r="G1400" s="248"/>
      <c r="H1400" s="248"/>
      <c r="I1400" s="248"/>
      <c r="J1400" s="210"/>
      <c r="K1400" s="210"/>
    </row>
    <row r="1401" spans="1:11" ht="15" customHeight="1">
      <c r="E1401" s="344"/>
      <c r="F1401" s="248"/>
      <c r="G1401" s="248"/>
      <c r="H1401" s="248"/>
      <c r="I1401" s="248"/>
      <c r="J1401" s="210"/>
      <c r="K1401" s="210"/>
    </row>
    <row r="1402" spans="1:11" ht="15" customHeight="1">
      <c r="F1402" s="248"/>
      <c r="G1402" s="248"/>
      <c r="H1402" s="248"/>
      <c r="I1402" s="248"/>
      <c r="J1402" s="210"/>
      <c r="K1402" s="210"/>
    </row>
    <row r="1403" spans="1:11" ht="15" customHeight="1">
      <c r="F1403" s="248"/>
      <c r="G1403" s="248"/>
      <c r="H1403" s="248"/>
      <c r="I1403" s="248"/>
      <c r="J1403" s="210"/>
      <c r="K1403" s="210"/>
    </row>
    <row r="1404" spans="1:11" ht="15" customHeight="1">
      <c r="A1404" s="218"/>
      <c r="B1404" s="218"/>
      <c r="C1404" s="384"/>
      <c r="D1404" s="384"/>
      <c r="E1404" s="218"/>
      <c r="F1404" s="315"/>
      <c r="G1404" s="315"/>
      <c r="H1404" s="315"/>
      <c r="I1404" s="315"/>
      <c r="J1404" s="210"/>
      <c r="K1404" s="210"/>
    </row>
    <row r="1405" spans="1:11" ht="15" customHeight="1">
      <c r="A1405" s="218"/>
      <c r="B1405" s="218"/>
      <c r="C1405" s="384"/>
      <c r="D1405" s="384"/>
      <c r="E1405" s="218"/>
      <c r="F1405" s="315"/>
      <c r="G1405" s="315"/>
      <c r="H1405" s="315"/>
      <c r="I1405" s="315"/>
      <c r="J1405" s="210"/>
      <c r="K1405" s="210"/>
    </row>
    <row r="1406" spans="1:11" ht="15" customHeight="1">
      <c r="A1406" s="218"/>
      <c r="B1406" s="218"/>
      <c r="C1406" s="384"/>
      <c r="D1406" s="384"/>
      <c r="E1406" s="218"/>
      <c r="F1406" s="315"/>
      <c r="G1406" s="315"/>
      <c r="H1406" s="315"/>
      <c r="I1406" s="315"/>
      <c r="J1406" s="210"/>
      <c r="K1406" s="210"/>
    </row>
    <row r="1407" spans="1:11" ht="15" customHeight="1">
      <c r="A1407" s="218"/>
      <c r="B1407" s="218"/>
      <c r="C1407" s="384"/>
      <c r="D1407" s="384"/>
      <c r="E1407" s="218"/>
      <c r="F1407" s="315"/>
      <c r="G1407" s="315"/>
      <c r="H1407" s="315"/>
      <c r="I1407" s="315"/>
      <c r="J1407" s="210"/>
      <c r="K1407" s="210"/>
    </row>
    <row r="1408" spans="1:11" ht="15" customHeight="1">
      <c r="F1408" s="248"/>
      <c r="G1408" s="248"/>
      <c r="H1408" s="248"/>
      <c r="I1408" s="248"/>
      <c r="J1408" s="210"/>
      <c r="K1408" s="210"/>
    </row>
    <row r="1409" spans="1:11" ht="15" customHeight="1">
      <c r="A1409" s="218"/>
      <c r="F1409" s="248"/>
      <c r="G1409" s="248"/>
      <c r="H1409" s="248"/>
      <c r="I1409" s="248"/>
      <c r="J1409" s="210"/>
      <c r="K1409" s="210"/>
    </row>
    <row r="1410" spans="1:11" ht="15" customHeight="1">
      <c r="E1410" s="344"/>
      <c r="F1410" s="248"/>
      <c r="G1410" s="248"/>
      <c r="H1410" s="248"/>
      <c r="I1410" s="248"/>
      <c r="J1410" s="210"/>
      <c r="K1410" s="210"/>
    </row>
    <row r="1411" spans="1:11" ht="15" customHeight="1">
      <c r="C1411" s="384"/>
      <c r="D1411" s="384"/>
      <c r="E1411" s="344"/>
      <c r="F1411" s="248"/>
      <c r="G1411" s="248"/>
      <c r="H1411" s="248"/>
      <c r="I1411" s="248"/>
      <c r="J1411" s="210"/>
      <c r="K1411" s="210"/>
    </row>
    <row r="1412" spans="1:11" ht="15" customHeight="1">
      <c r="C1412" s="384"/>
      <c r="D1412" s="384"/>
      <c r="E1412" s="344"/>
      <c r="F1412" s="248"/>
      <c r="G1412" s="248"/>
      <c r="H1412" s="248"/>
      <c r="I1412" s="248"/>
      <c r="J1412" s="210"/>
      <c r="K1412" s="210"/>
    </row>
    <row r="1413" spans="1:11" ht="15" customHeight="1">
      <c r="E1413" s="344"/>
      <c r="F1413" s="248"/>
      <c r="G1413" s="248"/>
      <c r="H1413" s="248"/>
      <c r="I1413" s="248"/>
      <c r="J1413" s="210"/>
      <c r="K1413" s="210"/>
    </row>
    <row r="1414" spans="1:11" ht="15" customHeight="1">
      <c r="E1414" s="344"/>
      <c r="F1414" s="248"/>
      <c r="G1414" s="248"/>
      <c r="H1414" s="248"/>
      <c r="I1414" s="248"/>
      <c r="J1414" s="210"/>
      <c r="K1414" s="210"/>
    </row>
    <row r="1415" spans="1:11" ht="15" customHeight="1">
      <c r="E1415" s="344"/>
      <c r="F1415" s="248"/>
      <c r="G1415" s="248"/>
      <c r="H1415" s="248"/>
      <c r="I1415" s="248"/>
      <c r="J1415" s="210"/>
      <c r="K1415" s="210"/>
    </row>
    <row r="1416" spans="1:11" ht="15" customHeight="1">
      <c r="E1416" s="344"/>
      <c r="F1416" s="248"/>
      <c r="G1416" s="248"/>
      <c r="H1416" s="248"/>
      <c r="I1416" s="248"/>
      <c r="J1416" s="210"/>
      <c r="K1416" s="210"/>
    </row>
    <row r="1417" spans="1:11" ht="15" customHeight="1">
      <c r="E1417" s="344"/>
      <c r="F1417" s="248"/>
      <c r="G1417" s="248"/>
      <c r="H1417" s="248"/>
      <c r="I1417" s="248"/>
      <c r="J1417" s="210"/>
      <c r="K1417" s="210"/>
    </row>
    <row r="1418" spans="1:11" ht="15" customHeight="1">
      <c r="F1418" s="248"/>
      <c r="G1418" s="248"/>
      <c r="H1418" s="248"/>
      <c r="I1418" s="248"/>
      <c r="J1418" s="210"/>
      <c r="K1418" s="210"/>
    </row>
    <row r="1419" spans="1:11" ht="15" customHeight="1">
      <c r="A1419" s="218"/>
      <c r="F1419" s="315"/>
      <c r="G1419" s="315"/>
      <c r="H1419" s="315"/>
      <c r="I1419" s="315"/>
      <c r="J1419" s="210"/>
      <c r="K1419" s="210"/>
    </row>
    <row r="1420" spans="1:11" ht="15" customHeight="1">
      <c r="A1420" s="218"/>
      <c r="F1420" s="315"/>
      <c r="G1420" s="315"/>
      <c r="H1420" s="315"/>
      <c r="I1420" s="315"/>
      <c r="J1420" s="210"/>
      <c r="K1420" s="210"/>
    </row>
    <row r="1421" spans="1:11" ht="15" customHeight="1">
      <c r="A1421" s="218"/>
      <c r="F1421" s="315"/>
      <c r="G1421" s="315"/>
      <c r="H1421" s="315"/>
      <c r="I1421" s="315"/>
      <c r="J1421" s="210"/>
      <c r="K1421" s="210"/>
    </row>
    <row r="1422" spans="1:11" ht="15" customHeight="1">
      <c r="A1422" s="218"/>
      <c r="F1422" s="315"/>
      <c r="G1422" s="315"/>
      <c r="H1422" s="315"/>
      <c r="I1422" s="315"/>
      <c r="J1422" s="210"/>
      <c r="K1422" s="210"/>
    </row>
    <row r="1423" spans="1:11" ht="15" customHeight="1">
      <c r="F1423" s="248"/>
      <c r="G1423" s="248"/>
      <c r="H1423" s="248"/>
      <c r="I1423" s="248"/>
      <c r="J1423" s="210"/>
      <c r="K1423" s="210"/>
    </row>
    <row r="1424" spans="1:11" ht="15" customHeight="1">
      <c r="A1424" s="218"/>
      <c r="F1424" s="248"/>
      <c r="G1424" s="248"/>
      <c r="H1424" s="248"/>
      <c r="I1424" s="248"/>
      <c r="J1424" s="210"/>
      <c r="K1424" s="210"/>
    </row>
    <row r="1425" spans="1:11" ht="15" customHeight="1">
      <c r="E1425" s="344"/>
      <c r="F1425" s="248"/>
      <c r="G1425" s="248"/>
      <c r="H1425" s="248"/>
      <c r="I1425" s="248"/>
      <c r="J1425" s="210"/>
      <c r="K1425" s="210"/>
    </row>
    <row r="1426" spans="1:11" ht="15" customHeight="1">
      <c r="E1426" s="344"/>
      <c r="F1426" s="248"/>
      <c r="G1426" s="248"/>
      <c r="H1426" s="248"/>
      <c r="I1426" s="248"/>
      <c r="J1426" s="210"/>
      <c r="K1426" s="210"/>
    </row>
    <row r="1427" spans="1:11" ht="15" customHeight="1">
      <c r="F1427" s="248"/>
      <c r="G1427" s="248"/>
      <c r="H1427" s="248"/>
      <c r="I1427" s="248"/>
      <c r="J1427" s="210"/>
      <c r="K1427" s="210"/>
    </row>
    <row r="1428" spans="1:11" ht="15" customHeight="1">
      <c r="F1428" s="248"/>
      <c r="G1428" s="248"/>
      <c r="H1428" s="248"/>
      <c r="I1428" s="248"/>
      <c r="J1428" s="210"/>
      <c r="K1428" s="210"/>
    </row>
    <row r="1429" spans="1:11" ht="15" customHeight="1">
      <c r="A1429" s="218"/>
      <c r="F1429" s="315"/>
      <c r="G1429" s="315"/>
      <c r="H1429" s="315"/>
      <c r="I1429" s="315"/>
      <c r="J1429" s="210"/>
      <c r="K1429" s="210"/>
    </row>
    <row r="1430" spans="1:11" ht="15" customHeight="1">
      <c r="F1430" s="248"/>
      <c r="G1430" s="248"/>
      <c r="H1430" s="248"/>
      <c r="I1430" s="248"/>
      <c r="J1430" s="210"/>
      <c r="K1430" s="210"/>
    </row>
    <row r="1431" spans="1:11" ht="15" customHeight="1">
      <c r="A1431" s="218"/>
      <c r="F1431" s="248"/>
      <c r="G1431" s="248"/>
      <c r="H1431" s="248"/>
      <c r="I1431" s="248"/>
      <c r="J1431" s="210"/>
      <c r="K1431" s="210"/>
    </row>
    <row r="1432" spans="1:11" ht="15" customHeight="1">
      <c r="E1432" s="344"/>
      <c r="F1432" s="248"/>
      <c r="G1432" s="248"/>
      <c r="H1432" s="248"/>
      <c r="I1432" s="248"/>
      <c r="J1432" s="210"/>
      <c r="K1432" s="210"/>
    </row>
    <row r="1433" spans="1:11" ht="15" customHeight="1">
      <c r="A1433" s="218"/>
      <c r="B1433" s="218"/>
      <c r="C1433" s="384"/>
      <c r="D1433" s="384"/>
      <c r="E1433" s="393"/>
      <c r="F1433" s="315"/>
      <c r="G1433" s="315"/>
      <c r="H1433" s="315"/>
      <c r="I1433" s="315"/>
      <c r="J1433" s="210"/>
      <c r="K1433" s="210"/>
    </row>
    <row r="1434" spans="1:11" ht="15" customHeight="1">
      <c r="F1434" s="248"/>
      <c r="G1434" s="248"/>
      <c r="H1434" s="248"/>
      <c r="I1434" s="248"/>
      <c r="J1434" s="210"/>
      <c r="K1434" s="210"/>
    </row>
    <row r="1435" spans="1:11" ht="15" customHeight="1">
      <c r="A1435" s="218"/>
      <c r="E1435" s="344"/>
      <c r="F1435" s="315"/>
      <c r="G1435" s="315"/>
      <c r="H1435" s="315"/>
      <c r="I1435" s="315"/>
      <c r="J1435" s="210"/>
      <c r="K1435" s="210"/>
    </row>
    <row r="1436" spans="1:11" ht="15" customHeight="1">
      <c r="A1436" s="218"/>
      <c r="E1436" s="344"/>
      <c r="F1436" s="315"/>
      <c r="G1436" s="315"/>
      <c r="H1436" s="315"/>
      <c r="I1436" s="315"/>
      <c r="J1436" s="210"/>
      <c r="K1436" s="210"/>
    </row>
    <row r="1437" spans="1:11" ht="15" customHeight="1">
      <c r="J1437" s="210"/>
      <c r="K1437" s="210"/>
    </row>
    <row r="1438" spans="1:11" ht="15" customHeight="1">
      <c r="J1438" s="210"/>
      <c r="K1438" s="210"/>
    </row>
    <row r="1439" spans="1:11" ht="15" customHeight="1">
      <c r="J1439" s="210"/>
      <c r="K1439" s="210"/>
    </row>
    <row r="1440" spans="1:11" ht="15" customHeight="1">
      <c r="J1440" s="210"/>
      <c r="K1440" s="210"/>
    </row>
    <row r="1441" spans="1:11" ht="15" customHeight="1">
      <c r="J1441" s="210"/>
      <c r="K1441" s="210"/>
    </row>
    <row r="1442" spans="1:11" ht="15" customHeight="1"/>
    <row r="1443" spans="1:11" ht="15" customHeight="1"/>
    <row r="1444" spans="1:11" ht="15" customHeight="1"/>
    <row r="1445" spans="1:11" ht="15" customHeight="1">
      <c r="C1445" s="384"/>
      <c r="D1445" s="384"/>
    </row>
    <row r="1446" spans="1:11" ht="15" customHeight="1">
      <c r="A1446" s="218"/>
    </row>
    <row r="1447" spans="1:11" ht="15" customHeight="1">
      <c r="E1447" s="344"/>
      <c r="F1447" s="248"/>
      <c r="G1447" s="248"/>
      <c r="H1447" s="248"/>
      <c r="I1447" s="248"/>
    </row>
    <row r="1448" spans="1:11" ht="15" customHeight="1">
      <c r="E1448" s="344"/>
      <c r="F1448" s="248"/>
      <c r="G1448" s="248"/>
      <c r="H1448" s="248"/>
      <c r="I1448" s="248"/>
    </row>
    <row r="1449" spans="1:11" ht="15" customHeight="1">
      <c r="E1449" s="344"/>
      <c r="F1449" s="248"/>
      <c r="G1449" s="248"/>
      <c r="H1449" s="248"/>
      <c r="I1449" s="248"/>
    </row>
    <row r="1450" spans="1:11" ht="15" customHeight="1">
      <c r="F1450" s="248"/>
      <c r="G1450" s="248"/>
      <c r="H1450" s="248"/>
      <c r="I1450" s="248"/>
    </row>
    <row r="1451" spans="1:11" ht="15" customHeight="1">
      <c r="F1451" s="248"/>
      <c r="G1451" s="248"/>
      <c r="H1451" s="248"/>
      <c r="I1451" s="248"/>
    </row>
    <row r="1452" spans="1:11" ht="15" customHeight="1">
      <c r="F1452" s="248"/>
      <c r="G1452" s="248"/>
      <c r="H1452" s="248"/>
      <c r="I1452" s="248"/>
    </row>
    <row r="1453" spans="1:11" ht="15" customHeight="1">
      <c r="A1453" s="218"/>
      <c r="B1453" s="218"/>
      <c r="C1453" s="384"/>
      <c r="D1453" s="384"/>
      <c r="E1453" s="218"/>
      <c r="F1453" s="315"/>
      <c r="G1453" s="315"/>
      <c r="H1453" s="315"/>
      <c r="I1453" s="315"/>
    </row>
    <row r="1454" spans="1:11" ht="15" customHeight="1">
      <c r="A1454" s="218"/>
      <c r="B1454" s="218"/>
      <c r="C1454" s="384"/>
      <c r="D1454" s="384"/>
      <c r="E1454" s="218"/>
      <c r="F1454" s="315"/>
      <c r="G1454" s="315"/>
      <c r="H1454" s="315"/>
      <c r="I1454" s="315"/>
      <c r="J1454" s="385"/>
      <c r="K1454" s="395"/>
    </row>
    <row r="1455" spans="1:11" ht="15" customHeight="1">
      <c r="A1455" s="218"/>
      <c r="B1455" s="218"/>
      <c r="C1455" s="384"/>
      <c r="D1455" s="384"/>
      <c r="E1455" s="218"/>
      <c r="F1455" s="315"/>
      <c r="G1455" s="315"/>
      <c r="H1455" s="315"/>
      <c r="I1455" s="315"/>
      <c r="J1455" s="385"/>
      <c r="K1455" s="395"/>
    </row>
    <row r="1456" spans="1:11" ht="15" customHeight="1">
      <c r="A1456" s="218"/>
      <c r="B1456" s="218"/>
      <c r="C1456" s="384"/>
      <c r="D1456" s="384"/>
      <c r="E1456" s="218"/>
      <c r="F1456" s="315"/>
      <c r="G1456" s="315"/>
      <c r="H1456" s="315"/>
      <c r="I1456" s="315"/>
      <c r="J1456" s="385"/>
      <c r="K1456" s="395"/>
    </row>
    <row r="1457" spans="1:11" ht="15" customHeight="1">
      <c r="F1457" s="248"/>
      <c r="G1457" s="248"/>
      <c r="H1457" s="248"/>
      <c r="I1457" s="248"/>
    </row>
    <row r="1458" spans="1:11" ht="15" customHeight="1">
      <c r="A1458" s="218"/>
      <c r="F1458" s="248"/>
      <c r="G1458" s="248"/>
      <c r="H1458" s="248"/>
      <c r="I1458" s="248"/>
      <c r="J1458" s="210"/>
      <c r="K1458" s="210"/>
    </row>
    <row r="1459" spans="1:11" ht="15" customHeight="1">
      <c r="E1459" s="344"/>
      <c r="F1459" s="248"/>
      <c r="G1459" s="248"/>
      <c r="H1459" s="248"/>
      <c r="I1459" s="248"/>
      <c r="J1459" s="210"/>
      <c r="K1459" s="210"/>
    </row>
    <row r="1460" spans="1:11" ht="15" customHeight="1">
      <c r="E1460" s="344"/>
      <c r="F1460" s="248"/>
      <c r="G1460" s="248"/>
      <c r="H1460" s="248"/>
      <c r="I1460" s="248"/>
      <c r="J1460" s="210"/>
      <c r="K1460" s="210"/>
    </row>
    <row r="1461" spans="1:11" ht="15" customHeight="1">
      <c r="E1461" s="344"/>
      <c r="F1461" s="248"/>
      <c r="G1461" s="248"/>
      <c r="H1461" s="248"/>
      <c r="I1461" s="248"/>
      <c r="J1461" s="210"/>
      <c r="K1461" s="210"/>
    </row>
    <row r="1462" spans="1:11" ht="15" customHeight="1">
      <c r="E1462" s="344"/>
      <c r="F1462" s="248"/>
      <c r="G1462" s="248"/>
      <c r="H1462" s="248"/>
      <c r="I1462" s="248"/>
      <c r="J1462" s="210"/>
      <c r="K1462" s="210"/>
    </row>
    <row r="1463" spans="1:11" ht="15" customHeight="1">
      <c r="E1463" s="344"/>
      <c r="F1463" s="248"/>
      <c r="G1463" s="248"/>
      <c r="H1463" s="248"/>
      <c r="I1463" s="248"/>
      <c r="J1463" s="210"/>
      <c r="K1463" s="210"/>
    </row>
    <row r="1464" spans="1:11" ht="15" customHeight="1">
      <c r="E1464" s="344"/>
      <c r="F1464" s="248"/>
      <c r="G1464" s="248"/>
      <c r="H1464" s="248"/>
      <c r="I1464" s="248"/>
      <c r="J1464" s="210"/>
      <c r="K1464" s="210"/>
    </row>
    <row r="1465" spans="1:11" ht="15" customHeight="1">
      <c r="E1465" s="344"/>
      <c r="F1465" s="248"/>
      <c r="G1465" s="248"/>
      <c r="H1465" s="248"/>
      <c r="I1465" s="248"/>
      <c r="J1465" s="210"/>
      <c r="K1465" s="210"/>
    </row>
    <row r="1466" spans="1:11" ht="15" customHeight="1">
      <c r="F1466" s="248"/>
      <c r="G1466" s="248"/>
      <c r="H1466" s="248"/>
      <c r="I1466" s="248"/>
      <c r="J1466" s="210"/>
      <c r="K1466" s="210"/>
    </row>
    <row r="1467" spans="1:11" ht="15" customHeight="1">
      <c r="A1467" s="218"/>
      <c r="F1467" s="315"/>
      <c r="G1467" s="315"/>
      <c r="H1467" s="315"/>
      <c r="I1467" s="315"/>
      <c r="J1467" s="210"/>
      <c r="K1467" s="210"/>
    </row>
    <row r="1468" spans="1:11" ht="15" customHeight="1">
      <c r="A1468" s="218"/>
      <c r="F1468" s="315"/>
      <c r="G1468" s="315"/>
      <c r="H1468" s="315"/>
      <c r="I1468" s="315"/>
      <c r="J1468" s="210"/>
      <c r="K1468" s="210"/>
    </row>
    <row r="1469" spans="1:11" ht="15" customHeight="1">
      <c r="A1469" s="218"/>
      <c r="F1469" s="315"/>
      <c r="G1469" s="315"/>
      <c r="H1469" s="315"/>
      <c r="I1469" s="315"/>
      <c r="J1469" s="210"/>
      <c r="K1469" s="210"/>
    </row>
    <row r="1470" spans="1:11" ht="15" customHeight="1">
      <c r="A1470" s="218"/>
      <c r="F1470" s="315"/>
      <c r="G1470" s="315"/>
      <c r="H1470" s="315"/>
      <c r="I1470" s="315"/>
      <c r="J1470" s="210"/>
      <c r="K1470" s="210"/>
    </row>
    <row r="1471" spans="1:11" ht="15" customHeight="1">
      <c r="F1471" s="248"/>
      <c r="G1471" s="248"/>
      <c r="H1471" s="248"/>
      <c r="I1471" s="248"/>
      <c r="J1471" s="210"/>
      <c r="K1471" s="210"/>
    </row>
    <row r="1472" spans="1:11" ht="15" customHeight="1">
      <c r="A1472" s="218"/>
      <c r="F1472" s="248"/>
      <c r="G1472" s="248"/>
      <c r="H1472" s="248"/>
      <c r="I1472" s="248"/>
      <c r="J1472" s="210"/>
      <c r="K1472" s="210"/>
    </row>
    <row r="1473" spans="1:11" ht="15" customHeight="1">
      <c r="E1473" s="344"/>
      <c r="F1473" s="248"/>
      <c r="G1473" s="248"/>
      <c r="H1473" s="248"/>
      <c r="I1473" s="248"/>
      <c r="J1473" s="210"/>
      <c r="K1473" s="210"/>
    </row>
    <row r="1474" spans="1:11" ht="15" customHeight="1">
      <c r="E1474" s="344"/>
      <c r="F1474" s="248"/>
      <c r="G1474" s="248"/>
      <c r="H1474" s="248"/>
      <c r="I1474" s="248"/>
      <c r="J1474" s="210"/>
      <c r="K1474" s="210"/>
    </row>
    <row r="1475" spans="1:11" ht="15" customHeight="1">
      <c r="F1475" s="248"/>
      <c r="G1475" s="248"/>
      <c r="H1475" s="248"/>
      <c r="I1475" s="248"/>
      <c r="J1475" s="210"/>
      <c r="K1475" s="210"/>
    </row>
    <row r="1476" spans="1:11" ht="15" customHeight="1">
      <c r="A1476" s="218"/>
      <c r="F1476" s="315"/>
      <c r="G1476" s="315"/>
      <c r="H1476" s="315"/>
      <c r="I1476" s="315"/>
      <c r="J1476" s="210"/>
      <c r="K1476" s="210"/>
    </row>
    <row r="1477" spans="1:11" ht="15" customHeight="1">
      <c r="F1477" s="248"/>
      <c r="G1477" s="248"/>
      <c r="H1477" s="248"/>
      <c r="I1477" s="248"/>
      <c r="J1477" s="210"/>
      <c r="K1477" s="210"/>
    </row>
    <row r="1478" spans="1:11" ht="15" customHeight="1">
      <c r="E1478" s="344"/>
      <c r="F1478" s="248"/>
      <c r="G1478" s="248"/>
      <c r="H1478" s="248"/>
      <c r="I1478" s="248"/>
      <c r="J1478" s="210"/>
      <c r="K1478" s="210"/>
    </row>
    <row r="1479" spans="1:11" ht="15" customHeight="1">
      <c r="E1479" s="344"/>
      <c r="F1479" s="248"/>
      <c r="G1479" s="248"/>
      <c r="H1479" s="248"/>
      <c r="I1479" s="248"/>
      <c r="J1479" s="210"/>
      <c r="K1479" s="210"/>
    </row>
    <row r="1480" spans="1:11" ht="15" customHeight="1">
      <c r="A1480" s="218"/>
      <c r="B1480" s="218"/>
      <c r="C1480" s="384"/>
      <c r="D1480" s="384"/>
      <c r="E1480" s="218"/>
      <c r="F1480" s="315"/>
      <c r="G1480" s="315"/>
      <c r="H1480" s="315"/>
      <c r="I1480" s="315"/>
      <c r="J1480" s="210"/>
      <c r="K1480" s="210"/>
    </row>
    <row r="1481" spans="1:11" ht="15" customHeight="1">
      <c r="F1481" s="248"/>
      <c r="G1481" s="248"/>
      <c r="H1481" s="248"/>
      <c r="I1481" s="248"/>
      <c r="J1481" s="210"/>
      <c r="K1481" s="210"/>
    </row>
    <row r="1482" spans="1:11" ht="15" customHeight="1">
      <c r="F1482" s="248"/>
      <c r="G1482" s="248"/>
      <c r="H1482" s="248"/>
      <c r="I1482" s="248"/>
      <c r="J1482" s="210"/>
      <c r="K1482" s="210"/>
    </row>
    <row r="1483" spans="1:11" ht="15" customHeight="1">
      <c r="A1483" s="218"/>
      <c r="F1483" s="385"/>
      <c r="G1483" s="385"/>
      <c r="H1483" s="385"/>
      <c r="I1483" s="385"/>
      <c r="J1483" s="210"/>
      <c r="K1483" s="210"/>
    </row>
    <row r="1484" spans="1:11" ht="15" customHeight="1">
      <c r="J1484" s="210"/>
      <c r="K1484" s="210"/>
    </row>
    <row r="1485" spans="1:11" ht="15" customHeight="1">
      <c r="A1485" s="218"/>
      <c r="B1485" s="218"/>
      <c r="J1485" s="210"/>
      <c r="K1485" s="210"/>
    </row>
    <row r="1486" spans="1:11" ht="15" customHeight="1">
      <c r="J1486" s="210"/>
      <c r="K1486" s="210"/>
    </row>
    <row r="1487" spans="1:11" ht="15" customHeight="1">
      <c r="J1487" s="210"/>
      <c r="K1487" s="210"/>
    </row>
    <row r="1488" spans="1:11" ht="15" customHeight="1">
      <c r="J1488" s="210"/>
      <c r="K1488" s="210"/>
    </row>
    <row r="1489" spans="1:11" ht="15" customHeight="1">
      <c r="A1489" s="218"/>
      <c r="B1489" s="218"/>
      <c r="C1489" s="384"/>
      <c r="D1489" s="384"/>
      <c r="E1489" s="391"/>
      <c r="F1489" s="315"/>
      <c r="G1489" s="315"/>
      <c r="H1489" s="315"/>
      <c r="I1489" s="315"/>
      <c r="J1489" s="210"/>
      <c r="K1489" s="210"/>
    </row>
    <row r="1490" spans="1:11" ht="15" customHeight="1">
      <c r="A1490" s="218"/>
      <c r="B1490" s="218"/>
      <c r="C1490" s="384"/>
      <c r="D1490" s="384"/>
      <c r="E1490" s="391"/>
      <c r="F1490" s="315"/>
      <c r="G1490" s="315"/>
      <c r="H1490" s="315"/>
      <c r="I1490" s="315"/>
    </row>
    <row r="1491" spans="1:11" ht="15" customHeight="1">
      <c r="A1491" s="218"/>
      <c r="B1491" s="218"/>
      <c r="C1491" s="384"/>
      <c r="D1491" s="384"/>
      <c r="E1491" s="391"/>
      <c r="F1491" s="315"/>
      <c r="G1491" s="315"/>
      <c r="H1491" s="315"/>
      <c r="I1491" s="315"/>
    </row>
    <row r="1492" spans="1:11" ht="15" customHeight="1">
      <c r="A1492" s="218"/>
      <c r="B1492" s="218"/>
      <c r="C1492" s="384"/>
      <c r="D1492" s="384"/>
      <c r="E1492" s="391"/>
      <c r="F1492" s="315"/>
      <c r="G1492" s="315"/>
      <c r="H1492" s="315"/>
      <c r="I1492" s="315"/>
    </row>
    <row r="1493" spans="1:11" ht="15" customHeight="1"/>
    <row r="1494" spans="1:11" ht="15" customHeight="1">
      <c r="C1494" s="384"/>
      <c r="D1494" s="384"/>
    </row>
    <row r="1495" spans="1:11" ht="15" customHeight="1">
      <c r="A1495" s="218"/>
      <c r="B1495" s="218"/>
    </row>
    <row r="1496" spans="1:11" ht="15" customHeight="1">
      <c r="E1496" s="344"/>
      <c r="F1496" s="248"/>
      <c r="G1496" s="248"/>
      <c r="H1496" s="248"/>
      <c r="I1496" s="248"/>
    </row>
    <row r="1497" spans="1:11" ht="15" customHeight="1">
      <c r="E1497" s="344"/>
      <c r="F1497" s="248"/>
      <c r="G1497" s="248"/>
      <c r="H1497" s="248"/>
      <c r="I1497" s="248"/>
    </row>
    <row r="1498" spans="1:11" ht="15" customHeight="1">
      <c r="E1498" s="344"/>
      <c r="F1498" s="248"/>
      <c r="G1498" s="248"/>
      <c r="H1498" s="248"/>
      <c r="I1498" s="248"/>
    </row>
    <row r="1499" spans="1:11" ht="15" customHeight="1">
      <c r="E1499" s="344"/>
      <c r="F1499" s="248"/>
      <c r="G1499" s="248"/>
      <c r="H1499" s="248"/>
      <c r="I1499" s="248"/>
    </row>
    <row r="1500" spans="1:11" ht="15" customHeight="1">
      <c r="E1500" s="344"/>
      <c r="F1500" s="248"/>
      <c r="G1500" s="248"/>
      <c r="H1500" s="248"/>
      <c r="I1500" s="248"/>
    </row>
    <row r="1501" spans="1:11" ht="15" customHeight="1">
      <c r="E1501" s="344"/>
      <c r="F1501" s="248"/>
      <c r="G1501" s="248"/>
      <c r="H1501" s="248"/>
      <c r="I1501" s="248"/>
    </row>
    <row r="1502" spans="1:11" ht="15" customHeight="1">
      <c r="F1502" s="248"/>
      <c r="G1502" s="248"/>
      <c r="H1502" s="248"/>
      <c r="I1502" s="248"/>
    </row>
    <row r="1503" spans="1:11" ht="15" customHeight="1">
      <c r="A1503" s="218"/>
      <c r="B1503" s="218"/>
      <c r="C1503" s="384"/>
      <c r="D1503" s="384"/>
      <c r="E1503" s="218"/>
      <c r="F1503" s="315"/>
      <c r="G1503" s="315"/>
      <c r="H1503" s="315"/>
      <c r="I1503" s="315"/>
      <c r="J1503" s="385"/>
      <c r="K1503" s="395"/>
    </row>
    <row r="1504" spans="1:11" ht="15" customHeight="1">
      <c r="A1504" s="218"/>
      <c r="B1504" s="218"/>
      <c r="C1504" s="384"/>
      <c r="D1504" s="384"/>
      <c r="E1504" s="218"/>
      <c r="F1504" s="315"/>
      <c r="G1504" s="315"/>
      <c r="H1504" s="315"/>
      <c r="I1504" s="315"/>
      <c r="J1504" s="385"/>
      <c r="K1504" s="395"/>
    </row>
    <row r="1505" spans="1:11" ht="15" customHeight="1">
      <c r="A1505" s="218"/>
      <c r="B1505" s="218"/>
      <c r="C1505" s="384"/>
      <c r="D1505" s="384"/>
      <c r="E1505" s="218"/>
      <c r="F1505" s="315"/>
      <c r="G1505" s="315"/>
      <c r="H1505" s="315"/>
      <c r="I1505" s="315"/>
      <c r="J1505" s="385"/>
      <c r="K1505" s="395"/>
    </row>
    <row r="1506" spans="1:11" ht="15" customHeight="1">
      <c r="F1506" s="248"/>
      <c r="G1506" s="248"/>
      <c r="H1506" s="248"/>
      <c r="I1506" s="248"/>
      <c r="J1506" s="210"/>
      <c r="K1506" s="210"/>
    </row>
    <row r="1507" spans="1:11" ht="15" customHeight="1">
      <c r="A1507" s="218"/>
      <c r="F1507" s="248"/>
      <c r="G1507" s="248"/>
      <c r="H1507" s="248"/>
      <c r="I1507" s="248"/>
      <c r="J1507" s="210"/>
      <c r="K1507" s="210"/>
    </row>
    <row r="1508" spans="1:11" ht="15" customHeight="1">
      <c r="E1508" s="344"/>
      <c r="F1508" s="248"/>
      <c r="G1508" s="248"/>
      <c r="H1508" s="248"/>
      <c r="I1508" s="248"/>
      <c r="J1508" s="210"/>
      <c r="K1508" s="210"/>
    </row>
    <row r="1509" spans="1:11" ht="15" customHeight="1">
      <c r="E1509" s="344"/>
      <c r="F1509" s="248"/>
      <c r="G1509" s="248"/>
      <c r="H1509" s="248"/>
      <c r="I1509" s="248"/>
      <c r="J1509" s="210"/>
      <c r="K1509" s="210"/>
    </row>
    <row r="1510" spans="1:11" ht="15" customHeight="1">
      <c r="E1510" s="344"/>
      <c r="F1510" s="248"/>
      <c r="G1510" s="248"/>
      <c r="H1510" s="248"/>
      <c r="I1510" s="248"/>
      <c r="J1510" s="210"/>
      <c r="K1510" s="210"/>
    </row>
    <row r="1511" spans="1:11" ht="15" customHeight="1">
      <c r="E1511" s="344"/>
      <c r="F1511" s="248"/>
      <c r="G1511" s="248"/>
      <c r="H1511" s="248"/>
      <c r="I1511" s="248"/>
      <c r="J1511" s="210"/>
      <c r="K1511" s="210"/>
    </row>
    <row r="1512" spans="1:11" ht="15" customHeight="1">
      <c r="E1512" s="344"/>
      <c r="F1512" s="248"/>
      <c r="G1512" s="248"/>
      <c r="H1512" s="248"/>
      <c r="I1512" s="248"/>
      <c r="J1512" s="210"/>
      <c r="K1512" s="210"/>
    </row>
    <row r="1513" spans="1:11" ht="15" customHeight="1">
      <c r="E1513" s="344"/>
      <c r="F1513" s="248"/>
      <c r="G1513" s="248"/>
      <c r="H1513" s="248"/>
      <c r="I1513" s="248"/>
      <c r="J1513" s="210"/>
      <c r="K1513" s="210"/>
    </row>
    <row r="1514" spans="1:11" ht="15" customHeight="1">
      <c r="E1514" s="344"/>
      <c r="F1514" s="248"/>
      <c r="G1514" s="248"/>
      <c r="H1514" s="248"/>
      <c r="I1514" s="248"/>
      <c r="J1514" s="210"/>
      <c r="K1514" s="210"/>
    </row>
    <row r="1515" spans="1:11" ht="15" customHeight="1">
      <c r="E1515" s="344"/>
      <c r="F1515" s="248"/>
      <c r="G1515" s="248"/>
      <c r="H1515" s="248"/>
      <c r="I1515" s="248"/>
      <c r="J1515" s="210"/>
      <c r="K1515" s="210"/>
    </row>
    <row r="1516" spans="1:11" ht="15" customHeight="1">
      <c r="F1516" s="248"/>
      <c r="G1516" s="248"/>
      <c r="H1516" s="248"/>
      <c r="I1516" s="248"/>
      <c r="J1516" s="210"/>
      <c r="K1516" s="210"/>
    </row>
    <row r="1517" spans="1:11" ht="15" customHeight="1">
      <c r="A1517" s="218"/>
      <c r="F1517" s="315"/>
      <c r="G1517" s="315"/>
      <c r="H1517" s="315"/>
      <c r="I1517" s="315"/>
      <c r="J1517" s="210"/>
      <c r="K1517" s="210"/>
    </row>
    <row r="1518" spans="1:11" ht="15" customHeight="1">
      <c r="A1518" s="218"/>
      <c r="F1518" s="315"/>
      <c r="G1518" s="315"/>
      <c r="H1518" s="315"/>
      <c r="I1518" s="315"/>
      <c r="J1518" s="210"/>
      <c r="K1518" s="210"/>
    </row>
    <row r="1519" spans="1:11" ht="15" customHeight="1">
      <c r="A1519" s="218"/>
      <c r="F1519" s="315"/>
      <c r="G1519" s="315"/>
      <c r="H1519" s="315"/>
      <c r="I1519" s="315"/>
      <c r="J1519" s="210"/>
      <c r="K1519" s="210"/>
    </row>
    <row r="1520" spans="1:11" ht="15" customHeight="1">
      <c r="F1520" s="248"/>
      <c r="G1520" s="248"/>
      <c r="H1520" s="248"/>
      <c r="I1520" s="248"/>
      <c r="J1520" s="210"/>
      <c r="K1520" s="210"/>
    </row>
    <row r="1521" spans="1:11" ht="15" customHeight="1">
      <c r="A1521" s="218"/>
      <c r="F1521" s="248"/>
      <c r="G1521" s="248"/>
      <c r="H1521" s="248"/>
      <c r="I1521" s="248"/>
      <c r="J1521" s="210"/>
      <c r="K1521" s="210"/>
    </row>
    <row r="1522" spans="1:11" ht="15" customHeight="1">
      <c r="E1522" s="344"/>
      <c r="F1522" s="248"/>
      <c r="G1522" s="248"/>
      <c r="H1522" s="248"/>
      <c r="I1522" s="248"/>
      <c r="J1522" s="210"/>
      <c r="K1522" s="210"/>
    </row>
    <row r="1523" spans="1:11" ht="15" customHeight="1">
      <c r="E1523" s="344"/>
      <c r="F1523" s="248"/>
      <c r="G1523" s="248"/>
      <c r="H1523" s="248"/>
      <c r="I1523" s="248"/>
      <c r="J1523" s="210"/>
      <c r="K1523" s="210"/>
    </row>
    <row r="1524" spans="1:11" ht="15" customHeight="1">
      <c r="F1524" s="248"/>
      <c r="G1524" s="248"/>
      <c r="H1524" s="248"/>
      <c r="I1524" s="248"/>
      <c r="J1524" s="210"/>
      <c r="K1524" s="210"/>
    </row>
    <row r="1525" spans="1:11" ht="15" customHeight="1">
      <c r="A1525" s="218"/>
      <c r="F1525" s="315"/>
      <c r="G1525" s="315"/>
      <c r="H1525" s="315"/>
      <c r="I1525" s="315"/>
      <c r="J1525" s="210"/>
      <c r="K1525" s="210"/>
    </row>
    <row r="1526" spans="1:11" ht="15" customHeight="1">
      <c r="F1526" s="248"/>
      <c r="G1526" s="248"/>
      <c r="H1526" s="248"/>
      <c r="I1526" s="248"/>
      <c r="J1526" s="210"/>
      <c r="K1526" s="210"/>
    </row>
    <row r="1527" spans="1:11" ht="15" customHeight="1">
      <c r="F1527" s="248"/>
      <c r="G1527" s="248"/>
      <c r="H1527" s="248"/>
      <c r="I1527" s="248"/>
      <c r="J1527" s="210"/>
      <c r="K1527" s="210"/>
    </row>
    <row r="1528" spans="1:11" ht="15" customHeight="1">
      <c r="F1528" s="248"/>
      <c r="G1528" s="248"/>
      <c r="H1528" s="248"/>
      <c r="I1528" s="248"/>
      <c r="J1528" s="210"/>
      <c r="K1528" s="210"/>
    </row>
    <row r="1529" spans="1:11" ht="15" customHeight="1">
      <c r="A1529" s="218"/>
      <c r="F1529" s="315"/>
      <c r="G1529" s="315"/>
      <c r="H1529" s="315"/>
      <c r="I1529" s="315"/>
      <c r="J1529" s="210"/>
      <c r="K1529" s="210"/>
    </row>
    <row r="1530" spans="1:11" ht="15" customHeight="1">
      <c r="F1530" s="248"/>
      <c r="G1530" s="248"/>
      <c r="H1530" s="248"/>
      <c r="I1530" s="248"/>
      <c r="J1530" s="210"/>
      <c r="K1530" s="210"/>
    </row>
    <row r="1531" spans="1:11" ht="15" customHeight="1">
      <c r="F1531" s="248"/>
      <c r="G1531" s="248"/>
      <c r="H1531" s="248"/>
      <c r="I1531" s="248"/>
      <c r="J1531" s="210"/>
      <c r="K1531" s="210"/>
    </row>
    <row r="1532" spans="1:11" ht="15" customHeight="1">
      <c r="A1532" s="218"/>
      <c r="F1532" s="385"/>
      <c r="G1532" s="385"/>
      <c r="H1532" s="385"/>
      <c r="I1532" s="385"/>
      <c r="J1532" s="210"/>
      <c r="K1532" s="210"/>
    </row>
    <row r="1533" spans="1:11" ht="15" customHeight="1">
      <c r="J1533" s="210"/>
      <c r="K1533" s="210"/>
    </row>
    <row r="1534" spans="1:11" ht="15" customHeight="1">
      <c r="A1534" s="218"/>
      <c r="B1534" s="218"/>
      <c r="J1534" s="210"/>
      <c r="K1534" s="210"/>
    </row>
    <row r="1535" spans="1:11" ht="15" customHeight="1">
      <c r="J1535" s="210"/>
      <c r="K1535" s="210"/>
    </row>
    <row r="1536" spans="1:11" ht="15" customHeight="1">
      <c r="A1536" s="218"/>
      <c r="B1536" s="218"/>
      <c r="C1536" s="384"/>
      <c r="D1536" s="384"/>
      <c r="E1536" s="391"/>
      <c r="F1536" s="315"/>
      <c r="G1536" s="315"/>
      <c r="H1536" s="315"/>
      <c r="I1536" s="315"/>
      <c r="J1536" s="210"/>
      <c r="K1536" s="210"/>
    </row>
    <row r="1537" spans="1:11" ht="15" customHeight="1">
      <c r="J1537" s="210"/>
      <c r="K1537" s="210"/>
    </row>
    <row r="1538" spans="1:11" ht="15" customHeight="1">
      <c r="J1538" s="210"/>
      <c r="K1538" s="210"/>
    </row>
    <row r="1539" spans="1:11" ht="15" customHeight="1">
      <c r="J1539" s="210"/>
      <c r="K1539" s="210"/>
    </row>
    <row r="1540" spans="1:11" ht="15" customHeight="1">
      <c r="J1540" s="210"/>
      <c r="K1540" s="210"/>
    </row>
    <row r="1541" spans="1:11" ht="15" customHeight="1">
      <c r="J1541" s="210"/>
      <c r="K1541" s="210"/>
    </row>
    <row r="1542" spans="1:11" ht="15" customHeight="1">
      <c r="C1542" s="384"/>
      <c r="D1542" s="384"/>
      <c r="J1542" s="210"/>
      <c r="K1542" s="210"/>
    </row>
    <row r="1543" spans="1:11" ht="15" customHeight="1">
      <c r="A1543" s="218"/>
      <c r="B1543" s="218"/>
      <c r="J1543" s="210"/>
      <c r="K1543" s="210"/>
    </row>
    <row r="1544" spans="1:11" ht="15" customHeight="1">
      <c r="E1544" s="344"/>
      <c r="F1544" s="248"/>
      <c r="G1544" s="248"/>
      <c r="H1544" s="248"/>
      <c r="I1544" s="248"/>
      <c r="J1544" s="210"/>
      <c r="K1544" s="210"/>
    </row>
    <row r="1545" spans="1:11" ht="15" customHeight="1">
      <c r="E1545" s="344"/>
      <c r="F1545" s="248"/>
      <c r="G1545" s="248"/>
      <c r="H1545" s="248"/>
      <c r="I1545" s="248"/>
      <c r="J1545" s="210"/>
      <c r="K1545" s="210"/>
    </row>
    <row r="1546" spans="1:11" ht="15" customHeight="1">
      <c r="E1546" s="344"/>
      <c r="F1546" s="248"/>
      <c r="G1546" s="248"/>
      <c r="H1546" s="248"/>
      <c r="I1546" s="248"/>
      <c r="J1546" s="210"/>
      <c r="K1546" s="210"/>
    </row>
    <row r="1547" spans="1:11" ht="15" customHeight="1">
      <c r="E1547" s="344"/>
      <c r="F1547" s="248"/>
      <c r="G1547" s="248"/>
      <c r="H1547" s="248"/>
      <c r="I1547" s="248"/>
      <c r="J1547" s="210"/>
      <c r="K1547" s="210"/>
    </row>
    <row r="1548" spans="1:11" ht="15" customHeight="1">
      <c r="E1548" s="344"/>
      <c r="F1548" s="248"/>
      <c r="G1548" s="248"/>
      <c r="H1548" s="248"/>
      <c r="I1548" s="248"/>
      <c r="J1548" s="210"/>
      <c r="K1548" s="210"/>
    </row>
    <row r="1549" spans="1:11" ht="15" customHeight="1">
      <c r="E1549" s="344"/>
      <c r="F1549" s="248"/>
      <c r="G1549" s="248"/>
      <c r="H1549" s="248"/>
      <c r="I1549" s="248"/>
      <c r="J1549" s="210"/>
      <c r="K1549" s="210"/>
    </row>
    <row r="1550" spans="1:11" ht="15" customHeight="1">
      <c r="E1550" s="344"/>
      <c r="F1550" s="248"/>
      <c r="G1550" s="248"/>
      <c r="H1550" s="248"/>
      <c r="I1550" s="248"/>
      <c r="J1550" s="210"/>
      <c r="K1550" s="210"/>
    </row>
    <row r="1551" spans="1:11" ht="15" customHeight="1">
      <c r="F1551" s="248"/>
      <c r="G1551" s="248"/>
      <c r="H1551" s="248"/>
      <c r="I1551" s="248"/>
      <c r="J1551" s="210"/>
      <c r="K1551" s="210"/>
    </row>
    <row r="1552" spans="1:11" ht="15" customHeight="1">
      <c r="F1552" s="248"/>
      <c r="G1552" s="248"/>
      <c r="H1552" s="248"/>
      <c r="I1552" s="248"/>
      <c r="J1552" s="210"/>
      <c r="K1552" s="210"/>
    </row>
    <row r="1553" spans="1:11" ht="15" customHeight="1">
      <c r="A1553" s="218"/>
      <c r="B1553" s="218"/>
      <c r="C1553" s="384"/>
      <c r="D1553" s="384"/>
      <c r="E1553" s="218"/>
      <c r="F1553" s="315"/>
      <c r="G1553" s="315"/>
      <c r="H1553" s="315"/>
      <c r="I1553" s="315"/>
      <c r="J1553" s="210"/>
      <c r="K1553" s="210"/>
    </row>
    <row r="1554" spans="1:11" ht="15" customHeight="1">
      <c r="A1554" s="218"/>
      <c r="B1554" s="218"/>
      <c r="C1554" s="384"/>
      <c r="D1554" s="384"/>
      <c r="E1554" s="218"/>
      <c r="F1554" s="315"/>
      <c r="G1554" s="315"/>
      <c r="H1554" s="315"/>
      <c r="I1554" s="315"/>
      <c r="J1554" s="210"/>
      <c r="K1554" s="210"/>
    </row>
    <row r="1555" spans="1:11" ht="15" customHeight="1">
      <c r="A1555" s="218"/>
      <c r="B1555" s="218"/>
      <c r="C1555" s="384"/>
      <c r="D1555" s="384"/>
      <c r="E1555" s="218"/>
      <c r="F1555" s="315"/>
      <c r="G1555" s="315"/>
      <c r="H1555" s="315"/>
      <c r="I1555" s="315"/>
      <c r="J1555" s="210"/>
      <c r="K1555" s="210"/>
    </row>
    <row r="1556" spans="1:11" ht="15" customHeight="1">
      <c r="A1556" s="218"/>
      <c r="B1556" s="218"/>
      <c r="C1556" s="384"/>
      <c r="D1556" s="384"/>
      <c r="E1556" s="218"/>
      <c r="F1556" s="315"/>
      <c r="G1556" s="315"/>
      <c r="H1556" s="315"/>
      <c r="I1556" s="315"/>
      <c r="J1556" s="210"/>
      <c r="K1556" s="210"/>
    </row>
    <row r="1557" spans="1:11" ht="15" customHeight="1">
      <c r="F1557" s="248"/>
      <c r="G1557" s="248"/>
      <c r="H1557" s="248"/>
      <c r="I1557" s="248"/>
      <c r="J1557" s="210"/>
      <c r="K1557" s="210"/>
    </row>
    <row r="1558" spans="1:11" ht="15" customHeight="1">
      <c r="A1558" s="218"/>
      <c r="F1558" s="248"/>
      <c r="G1558" s="248"/>
      <c r="H1558" s="248"/>
      <c r="I1558" s="248"/>
      <c r="J1558" s="210"/>
      <c r="K1558" s="210"/>
    </row>
    <row r="1559" spans="1:11" ht="15" customHeight="1">
      <c r="E1559" s="344"/>
      <c r="F1559" s="248"/>
      <c r="G1559" s="248"/>
      <c r="H1559" s="248"/>
      <c r="I1559" s="248"/>
      <c r="J1559" s="210"/>
      <c r="K1559" s="210"/>
    </row>
    <row r="1560" spans="1:11" ht="15" customHeight="1">
      <c r="C1560" s="384"/>
      <c r="D1560" s="384"/>
      <c r="E1560" s="344"/>
      <c r="F1560" s="248"/>
      <c r="G1560" s="248"/>
      <c r="H1560" s="248"/>
      <c r="I1560" s="248"/>
      <c r="J1560" s="210"/>
      <c r="K1560" s="210"/>
    </row>
    <row r="1561" spans="1:11" ht="15" customHeight="1">
      <c r="C1561" s="384"/>
      <c r="D1561" s="384"/>
      <c r="E1561" s="344"/>
      <c r="F1561" s="248"/>
      <c r="G1561" s="248"/>
      <c r="H1561" s="248"/>
      <c r="I1561" s="248"/>
      <c r="J1561" s="210"/>
      <c r="K1561" s="210"/>
    </row>
    <row r="1562" spans="1:11" ht="15" customHeight="1">
      <c r="E1562" s="344"/>
      <c r="F1562" s="248"/>
      <c r="G1562" s="248"/>
      <c r="H1562" s="248"/>
      <c r="I1562" s="248"/>
      <c r="J1562" s="210"/>
      <c r="K1562" s="210"/>
    </row>
    <row r="1563" spans="1:11" ht="15" customHeight="1">
      <c r="E1563" s="344"/>
      <c r="F1563" s="248"/>
      <c r="G1563" s="248"/>
      <c r="H1563" s="248"/>
      <c r="I1563" s="248"/>
      <c r="J1563" s="210"/>
      <c r="K1563" s="210"/>
    </row>
    <row r="1564" spans="1:11" ht="15" customHeight="1">
      <c r="E1564" s="344"/>
      <c r="F1564" s="248"/>
      <c r="G1564" s="248"/>
      <c r="H1564" s="248"/>
      <c r="I1564" s="248"/>
      <c r="J1564" s="210"/>
      <c r="K1564" s="210"/>
    </row>
    <row r="1565" spans="1:11" ht="15" customHeight="1">
      <c r="E1565" s="344"/>
      <c r="F1565" s="248"/>
      <c r="G1565" s="248"/>
      <c r="H1565" s="248"/>
      <c r="I1565" s="248"/>
      <c r="J1565" s="210"/>
      <c r="K1565" s="210"/>
    </row>
    <row r="1566" spans="1:11" ht="15" customHeight="1">
      <c r="E1566" s="344"/>
      <c r="F1566" s="248"/>
      <c r="G1566" s="248"/>
      <c r="H1566" s="248"/>
      <c r="I1566" s="248"/>
      <c r="J1566" s="210"/>
      <c r="K1566" s="210"/>
    </row>
    <row r="1567" spans="1:11" ht="15" customHeight="1">
      <c r="F1567" s="248"/>
      <c r="G1567" s="248"/>
      <c r="H1567" s="248"/>
      <c r="I1567" s="248"/>
      <c r="J1567" s="210"/>
      <c r="K1567" s="210"/>
    </row>
    <row r="1568" spans="1:11" ht="15" customHeight="1">
      <c r="A1568" s="218"/>
      <c r="F1568" s="315"/>
      <c r="G1568" s="315"/>
      <c r="H1568" s="315"/>
      <c r="I1568" s="315"/>
      <c r="J1568" s="210"/>
      <c r="K1568" s="210"/>
    </row>
    <row r="1569" spans="1:11" ht="15" customHeight="1">
      <c r="A1569" s="218"/>
      <c r="F1569" s="315"/>
      <c r="G1569" s="315"/>
      <c r="H1569" s="315"/>
      <c r="I1569" s="315"/>
      <c r="J1569" s="210"/>
      <c r="K1569" s="210"/>
    </row>
    <row r="1570" spans="1:11" ht="15" customHeight="1">
      <c r="A1570" s="218"/>
      <c r="F1570" s="315"/>
      <c r="G1570" s="315"/>
      <c r="H1570" s="315"/>
      <c r="I1570" s="315"/>
      <c r="J1570" s="210"/>
      <c r="K1570" s="210"/>
    </row>
    <row r="1571" spans="1:11" ht="15" customHeight="1">
      <c r="A1571" s="218"/>
      <c r="F1571" s="315"/>
      <c r="G1571" s="315"/>
      <c r="H1571" s="315"/>
      <c r="I1571" s="315"/>
      <c r="J1571" s="210"/>
      <c r="K1571" s="210"/>
    </row>
    <row r="1572" spans="1:11" ht="15" customHeight="1">
      <c r="F1572" s="248"/>
      <c r="G1572" s="248"/>
      <c r="H1572" s="248"/>
      <c r="I1572" s="248"/>
      <c r="J1572" s="210"/>
      <c r="K1572" s="210"/>
    </row>
    <row r="1573" spans="1:11" ht="15" customHeight="1">
      <c r="A1573" s="218"/>
      <c r="F1573" s="248"/>
      <c r="G1573" s="248"/>
      <c r="H1573" s="248"/>
      <c r="I1573" s="248"/>
      <c r="J1573" s="210"/>
      <c r="K1573" s="210"/>
    </row>
    <row r="1574" spans="1:11" ht="15" customHeight="1">
      <c r="E1574" s="344"/>
      <c r="F1574" s="248"/>
      <c r="G1574" s="248"/>
      <c r="H1574" s="248"/>
      <c r="I1574" s="248"/>
      <c r="J1574" s="210"/>
      <c r="K1574" s="210"/>
    </row>
    <row r="1575" spans="1:11" ht="15" customHeight="1">
      <c r="E1575" s="344"/>
      <c r="F1575" s="248"/>
      <c r="G1575" s="248"/>
      <c r="H1575" s="248"/>
      <c r="I1575" s="248"/>
      <c r="J1575" s="210"/>
      <c r="K1575" s="210"/>
    </row>
    <row r="1576" spans="1:11" ht="15" customHeight="1">
      <c r="F1576" s="248"/>
      <c r="G1576" s="248"/>
      <c r="H1576" s="248"/>
      <c r="I1576" s="248"/>
      <c r="J1576" s="210"/>
      <c r="K1576" s="210"/>
    </row>
    <row r="1577" spans="1:11" ht="15" customHeight="1">
      <c r="F1577" s="248"/>
      <c r="G1577" s="248"/>
      <c r="H1577" s="248"/>
      <c r="I1577" s="248"/>
      <c r="J1577" s="210"/>
      <c r="K1577" s="210"/>
    </row>
    <row r="1578" spans="1:11" ht="15" customHeight="1">
      <c r="A1578" s="218"/>
      <c r="F1578" s="315"/>
      <c r="G1578" s="315"/>
      <c r="H1578" s="315"/>
      <c r="I1578" s="315"/>
      <c r="J1578" s="210"/>
      <c r="K1578" s="210"/>
    </row>
    <row r="1579" spans="1:11" ht="15" customHeight="1">
      <c r="F1579" s="248"/>
      <c r="G1579" s="248"/>
      <c r="H1579" s="248"/>
      <c r="I1579" s="248"/>
      <c r="J1579" s="210"/>
      <c r="K1579" s="210"/>
    </row>
    <row r="1580" spans="1:11" ht="15" customHeight="1">
      <c r="A1580" s="218"/>
      <c r="F1580" s="248"/>
      <c r="G1580" s="248"/>
      <c r="H1580" s="248"/>
      <c r="I1580" s="248"/>
      <c r="J1580" s="210"/>
      <c r="K1580" s="210"/>
    </row>
    <row r="1581" spans="1:11" ht="15" customHeight="1">
      <c r="E1581" s="344"/>
      <c r="F1581" s="248"/>
      <c r="G1581" s="248"/>
      <c r="H1581" s="248"/>
      <c r="I1581" s="248"/>
      <c r="J1581" s="210"/>
      <c r="K1581" s="210"/>
    </row>
    <row r="1582" spans="1:11" ht="15" customHeight="1">
      <c r="A1582" s="218"/>
      <c r="B1582" s="218"/>
      <c r="C1582" s="384"/>
      <c r="D1582" s="384"/>
      <c r="E1582" s="393"/>
      <c r="F1582" s="315"/>
      <c r="G1582" s="315"/>
      <c r="H1582" s="315"/>
      <c r="I1582" s="315"/>
      <c r="J1582" s="210"/>
      <c r="K1582" s="210"/>
    </row>
    <row r="1583" spans="1:11" ht="15" customHeight="1">
      <c r="F1583" s="248"/>
      <c r="G1583" s="248"/>
      <c r="H1583" s="248"/>
      <c r="I1583" s="248"/>
      <c r="J1583" s="210"/>
      <c r="K1583" s="210"/>
    </row>
    <row r="1584" spans="1:11" ht="15" customHeight="1">
      <c r="A1584" s="218"/>
      <c r="B1584" s="218"/>
      <c r="C1584" s="384"/>
      <c r="D1584" s="384"/>
      <c r="E1584" s="218"/>
      <c r="F1584" s="385"/>
      <c r="G1584" s="385"/>
      <c r="H1584" s="385"/>
      <c r="I1584" s="385"/>
      <c r="J1584" s="210"/>
      <c r="K1584" s="210"/>
    </row>
    <row r="1585" spans="1:11" ht="15" customHeight="1">
      <c r="A1585" s="218"/>
      <c r="B1585" s="218"/>
      <c r="J1585" s="210"/>
      <c r="K1585" s="210"/>
    </row>
    <row r="1586" spans="1:11" ht="15" customHeight="1">
      <c r="J1586" s="210"/>
      <c r="K1586" s="210"/>
    </row>
    <row r="1587" spans="1:11" ht="15" customHeight="1">
      <c r="J1587" s="210"/>
      <c r="K1587" s="210"/>
    </row>
    <row r="1588" spans="1:11" ht="15" customHeight="1">
      <c r="J1588" s="210"/>
      <c r="K1588" s="210"/>
    </row>
    <row r="1589" spans="1:11" ht="15" customHeight="1">
      <c r="J1589" s="210"/>
      <c r="K1589" s="210"/>
    </row>
    <row r="1590" spans="1:11" ht="15" customHeight="1">
      <c r="C1590" s="384"/>
      <c r="D1590" s="384"/>
      <c r="J1590" s="210"/>
      <c r="K1590" s="210"/>
    </row>
    <row r="1591" spans="1:11" ht="15" customHeight="1">
      <c r="A1591" s="218"/>
      <c r="B1591" s="218"/>
      <c r="J1591" s="210"/>
      <c r="K1591" s="210"/>
    </row>
    <row r="1592" spans="1:11" ht="15" customHeight="1">
      <c r="E1592" s="344"/>
      <c r="F1592" s="248"/>
      <c r="G1592" s="248"/>
      <c r="H1592" s="248"/>
      <c r="I1592" s="248"/>
      <c r="J1592" s="210"/>
      <c r="K1592" s="210"/>
    </row>
    <row r="1593" spans="1:11" ht="15" customHeight="1">
      <c r="E1593" s="344"/>
      <c r="F1593" s="248"/>
      <c r="G1593" s="248"/>
      <c r="H1593" s="248"/>
      <c r="I1593" s="248"/>
      <c r="J1593" s="210"/>
      <c r="K1593" s="210"/>
    </row>
    <row r="1594" spans="1:11" ht="15" customHeight="1">
      <c r="E1594" s="344"/>
      <c r="F1594" s="248"/>
      <c r="G1594" s="248"/>
      <c r="H1594" s="248"/>
      <c r="I1594" s="248"/>
      <c r="J1594" s="210"/>
      <c r="K1594" s="210"/>
    </row>
    <row r="1595" spans="1:11" ht="15" customHeight="1">
      <c r="F1595" s="248"/>
      <c r="G1595" s="248"/>
      <c r="H1595" s="248"/>
      <c r="I1595" s="248"/>
      <c r="J1595" s="210"/>
      <c r="K1595" s="210"/>
    </row>
    <row r="1596" spans="1:11" ht="15" customHeight="1">
      <c r="F1596" s="248"/>
      <c r="G1596" s="248"/>
      <c r="H1596" s="248"/>
      <c r="I1596" s="248"/>
      <c r="J1596" s="210"/>
      <c r="K1596" s="210"/>
    </row>
    <row r="1597" spans="1:11" ht="15" customHeight="1">
      <c r="E1597" s="344"/>
      <c r="F1597" s="248"/>
      <c r="G1597" s="248"/>
      <c r="H1597" s="248"/>
      <c r="I1597" s="248"/>
      <c r="J1597" s="210"/>
      <c r="K1597" s="210"/>
    </row>
    <row r="1598" spans="1:11" ht="15" customHeight="1">
      <c r="A1598" s="218"/>
      <c r="B1598" s="218"/>
      <c r="C1598" s="384"/>
      <c r="D1598" s="384"/>
      <c r="E1598" s="218"/>
      <c r="F1598" s="315"/>
      <c r="G1598" s="315"/>
      <c r="H1598" s="315"/>
      <c r="I1598" s="315"/>
      <c r="J1598" s="210"/>
      <c r="K1598" s="210"/>
    </row>
    <row r="1599" spans="1:11" ht="15" customHeight="1">
      <c r="A1599" s="218"/>
      <c r="B1599" s="218"/>
      <c r="C1599" s="384"/>
      <c r="D1599" s="384"/>
      <c r="E1599" s="218"/>
      <c r="F1599" s="315"/>
      <c r="G1599" s="315"/>
      <c r="H1599" s="315"/>
      <c r="I1599" s="315"/>
      <c r="J1599" s="210"/>
      <c r="K1599" s="210"/>
    </row>
    <row r="1600" spans="1:11" ht="15" customHeight="1">
      <c r="A1600" s="218"/>
      <c r="B1600" s="218"/>
      <c r="C1600" s="384"/>
      <c r="D1600" s="384"/>
      <c r="E1600" s="218"/>
      <c r="F1600" s="315"/>
      <c r="G1600" s="315"/>
      <c r="H1600" s="315"/>
      <c r="I1600" s="315"/>
      <c r="J1600" s="210"/>
      <c r="K1600" s="210"/>
    </row>
    <row r="1601" spans="1:11" ht="15" customHeight="1">
      <c r="F1601" s="248"/>
      <c r="G1601" s="248"/>
      <c r="H1601" s="248"/>
      <c r="I1601" s="248"/>
      <c r="J1601" s="210"/>
      <c r="K1601" s="210"/>
    </row>
    <row r="1602" spans="1:11" ht="15" customHeight="1">
      <c r="A1602" s="218"/>
      <c r="F1602" s="248"/>
      <c r="G1602" s="248"/>
      <c r="H1602" s="248"/>
      <c r="I1602" s="248"/>
      <c r="J1602" s="210"/>
      <c r="K1602" s="210"/>
    </row>
    <row r="1603" spans="1:11" ht="15" customHeight="1">
      <c r="F1603" s="248"/>
      <c r="G1603" s="248"/>
      <c r="H1603" s="248"/>
      <c r="I1603" s="248"/>
      <c r="J1603" s="210"/>
      <c r="K1603" s="210"/>
    </row>
    <row r="1604" spans="1:11" ht="15" customHeight="1">
      <c r="E1604" s="344"/>
      <c r="F1604" s="248"/>
      <c r="G1604" s="248"/>
      <c r="H1604" s="248"/>
      <c r="I1604" s="248"/>
      <c r="J1604" s="210"/>
      <c r="K1604" s="210"/>
    </row>
    <row r="1605" spans="1:11" ht="15" customHeight="1">
      <c r="E1605" s="344"/>
      <c r="F1605" s="248"/>
      <c r="G1605" s="248"/>
      <c r="H1605" s="248"/>
      <c r="I1605" s="248"/>
      <c r="J1605" s="210"/>
      <c r="K1605" s="210"/>
    </row>
    <row r="1606" spans="1:11" ht="15" customHeight="1">
      <c r="E1606" s="344"/>
      <c r="F1606" s="248"/>
      <c r="G1606" s="248"/>
      <c r="H1606" s="248"/>
      <c r="I1606" s="248"/>
      <c r="J1606" s="210"/>
      <c r="K1606" s="210"/>
    </row>
    <row r="1607" spans="1:11" ht="15" customHeight="1">
      <c r="E1607" s="344"/>
      <c r="F1607" s="248"/>
      <c r="G1607" s="248"/>
      <c r="H1607" s="248"/>
      <c r="I1607" s="248"/>
      <c r="J1607" s="210"/>
      <c r="K1607" s="210"/>
    </row>
    <row r="1608" spans="1:11" ht="15" customHeight="1">
      <c r="E1608" s="344"/>
      <c r="F1608" s="248"/>
      <c r="G1608" s="248"/>
      <c r="H1608" s="248"/>
      <c r="I1608" s="248"/>
      <c r="J1608" s="210"/>
      <c r="K1608" s="210"/>
    </row>
    <row r="1609" spans="1:11" ht="15" customHeight="1">
      <c r="E1609" s="344"/>
      <c r="F1609" s="248"/>
      <c r="G1609" s="248"/>
      <c r="H1609" s="248"/>
      <c r="I1609" s="248"/>
      <c r="J1609" s="210"/>
      <c r="K1609" s="210"/>
    </row>
    <row r="1610" spans="1:11" ht="15" customHeight="1">
      <c r="E1610" s="344"/>
      <c r="F1610" s="248"/>
      <c r="G1610" s="248"/>
      <c r="H1610" s="248"/>
      <c r="I1610" s="248"/>
      <c r="J1610" s="210"/>
      <c r="K1610" s="210"/>
    </row>
    <row r="1611" spans="1:11" ht="15" customHeight="1">
      <c r="E1611" s="344"/>
      <c r="F1611" s="248"/>
      <c r="G1611" s="248"/>
      <c r="H1611" s="248"/>
      <c r="I1611" s="248"/>
      <c r="J1611" s="210"/>
      <c r="K1611" s="210"/>
    </row>
    <row r="1612" spans="1:11" ht="15" customHeight="1">
      <c r="F1612" s="248"/>
      <c r="G1612" s="248"/>
      <c r="H1612" s="248"/>
      <c r="I1612" s="248"/>
      <c r="J1612" s="210"/>
      <c r="K1612" s="210"/>
    </row>
    <row r="1613" spans="1:11" ht="15" customHeight="1">
      <c r="A1613" s="218"/>
      <c r="F1613" s="315"/>
      <c r="G1613" s="315"/>
      <c r="H1613" s="315"/>
      <c r="I1613" s="315"/>
      <c r="J1613" s="210"/>
      <c r="K1613" s="210"/>
    </row>
    <row r="1614" spans="1:11" ht="15" customHeight="1">
      <c r="A1614" s="218"/>
      <c r="F1614" s="315"/>
      <c r="G1614" s="315"/>
      <c r="H1614" s="315"/>
      <c r="I1614" s="315"/>
      <c r="J1614" s="210"/>
      <c r="K1614" s="210"/>
    </row>
    <row r="1615" spans="1:11" ht="15" customHeight="1">
      <c r="A1615" s="218"/>
      <c r="F1615" s="315"/>
      <c r="G1615" s="315"/>
      <c r="H1615" s="315"/>
      <c r="I1615" s="315"/>
      <c r="J1615" s="210"/>
      <c r="K1615" s="210"/>
    </row>
    <row r="1616" spans="1:11" ht="15" customHeight="1">
      <c r="A1616" s="218"/>
      <c r="F1616" s="315"/>
      <c r="G1616" s="315"/>
      <c r="H1616" s="315"/>
      <c r="I1616" s="315"/>
      <c r="J1616" s="210"/>
      <c r="K1616" s="210"/>
    </row>
    <row r="1617" spans="1:11" ht="15" customHeight="1">
      <c r="F1617" s="248"/>
      <c r="G1617" s="248"/>
      <c r="H1617" s="248"/>
      <c r="I1617" s="248"/>
      <c r="J1617" s="210"/>
      <c r="K1617" s="210"/>
    </row>
    <row r="1618" spans="1:11" ht="15" customHeight="1">
      <c r="A1618" s="218"/>
      <c r="F1618" s="248"/>
      <c r="G1618" s="248"/>
      <c r="H1618" s="248"/>
      <c r="I1618" s="248"/>
      <c r="J1618" s="210"/>
      <c r="K1618" s="210"/>
    </row>
    <row r="1619" spans="1:11" ht="15" customHeight="1">
      <c r="E1619" s="344"/>
      <c r="F1619" s="248"/>
      <c r="G1619" s="248"/>
      <c r="H1619" s="248"/>
      <c r="I1619" s="248"/>
      <c r="J1619" s="210"/>
      <c r="K1619" s="210"/>
    </row>
    <row r="1620" spans="1:11" ht="15" customHeight="1">
      <c r="E1620" s="344"/>
      <c r="F1620" s="248"/>
      <c r="G1620" s="248"/>
      <c r="H1620" s="248"/>
      <c r="I1620" s="248"/>
      <c r="J1620" s="210"/>
      <c r="K1620" s="210"/>
    </row>
    <row r="1621" spans="1:11" ht="15" customHeight="1">
      <c r="F1621" s="248"/>
      <c r="G1621" s="248"/>
      <c r="H1621" s="248"/>
      <c r="I1621" s="248"/>
      <c r="J1621" s="210"/>
      <c r="K1621" s="210"/>
    </row>
    <row r="1622" spans="1:11" ht="15" customHeight="1">
      <c r="A1622" s="218"/>
      <c r="F1622" s="315"/>
      <c r="G1622" s="315"/>
      <c r="H1622" s="315"/>
      <c r="I1622" s="315"/>
      <c r="J1622" s="210"/>
      <c r="K1622" s="210"/>
    </row>
    <row r="1623" spans="1:11" ht="15" customHeight="1">
      <c r="F1623" s="248"/>
      <c r="G1623" s="248"/>
      <c r="H1623" s="248"/>
      <c r="I1623" s="248"/>
      <c r="J1623" s="210"/>
      <c r="K1623" s="210"/>
    </row>
    <row r="1624" spans="1:11" ht="15" customHeight="1">
      <c r="A1624" s="218"/>
      <c r="F1624" s="248"/>
      <c r="G1624" s="248"/>
      <c r="H1624" s="248"/>
      <c r="I1624" s="248"/>
      <c r="J1624" s="210"/>
      <c r="K1624" s="210"/>
    </row>
    <row r="1625" spans="1:11" ht="15" customHeight="1">
      <c r="E1625" s="344"/>
      <c r="F1625" s="248"/>
      <c r="G1625" s="248"/>
      <c r="H1625" s="248"/>
      <c r="I1625" s="248"/>
      <c r="J1625" s="210"/>
      <c r="K1625" s="210"/>
    </row>
    <row r="1626" spans="1:11" ht="15" customHeight="1">
      <c r="A1626" s="218"/>
      <c r="B1626" s="218"/>
      <c r="C1626" s="384"/>
      <c r="D1626" s="384"/>
      <c r="E1626" s="218"/>
      <c r="F1626" s="315"/>
      <c r="G1626" s="315"/>
      <c r="H1626" s="315"/>
      <c r="I1626" s="315"/>
      <c r="J1626" s="210"/>
      <c r="K1626" s="210"/>
    </row>
    <row r="1627" spans="1:11" ht="15" customHeight="1">
      <c r="F1627" s="248"/>
      <c r="G1627" s="248"/>
      <c r="H1627" s="248"/>
      <c r="I1627" s="248"/>
      <c r="J1627" s="210"/>
      <c r="K1627" s="210"/>
    </row>
    <row r="1628" spans="1:11" ht="15" customHeight="1">
      <c r="F1628" s="248"/>
      <c r="G1628" s="248"/>
      <c r="H1628" s="248"/>
      <c r="I1628" s="248"/>
      <c r="J1628" s="210"/>
      <c r="K1628" s="210"/>
    </row>
    <row r="1629" spans="1:11" ht="15" customHeight="1">
      <c r="A1629" s="218"/>
      <c r="F1629" s="315"/>
      <c r="G1629" s="315"/>
      <c r="H1629" s="315"/>
      <c r="I1629" s="315"/>
      <c r="J1629" s="210"/>
      <c r="K1629" s="210"/>
    </row>
    <row r="1630" spans="1:11" ht="15" customHeight="1">
      <c r="J1630" s="210"/>
      <c r="K1630" s="210"/>
    </row>
    <row r="1631" spans="1:11" ht="15" customHeight="1">
      <c r="A1631" s="218"/>
      <c r="B1631" s="218"/>
      <c r="J1631" s="210"/>
      <c r="K1631" s="210"/>
    </row>
    <row r="1632" spans="1:11" ht="15" customHeight="1">
      <c r="A1632" s="218"/>
      <c r="B1632" s="218"/>
      <c r="J1632" s="210"/>
      <c r="K1632" s="210"/>
    </row>
    <row r="1633" spans="1:11" ht="15" customHeight="1">
      <c r="A1633" s="218"/>
      <c r="B1633" s="218"/>
      <c r="J1633" s="210"/>
      <c r="K1633" s="210"/>
    </row>
    <row r="1634" spans="1:11" ht="15" customHeight="1">
      <c r="A1634" s="218"/>
      <c r="B1634" s="218"/>
      <c r="J1634" s="210"/>
      <c r="K1634" s="210"/>
    </row>
    <row r="1635" spans="1:11" ht="15" customHeight="1">
      <c r="A1635" s="218"/>
      <c r="B1635" s="218"/>
      <c r="J1635" s="210"/>
      <c r="K1635" s="210"/>
    </row>
    <row r="1636" spans="1:11" ht="15" customHeight="1">
      <c r="J1636" s="210"/>
      <c r="K1636" s="210"/>
    </row>
    <row r="1637" spans="1:11" ht="15" customHeight="1">
      <c r="J1637" s="210"/>
      <c r="K1637" s="210"/>
    </row>
    <row r="1638" spans="1:11" ht="15" customHeight="1">
      <c r="C1638" s="384"/>
      <c r="D1638" s="384"/>
      <c r="J1638" s="210"/>
      <c r="K1638" s="210"/>
    </row>
    <row r="1639" spans="1:11" ht="15" customHeight="1">
      <c r="A1639" s="218"/>
      <c r="B1639" s="218"/>
      <c r="J1639" s="210"/>
      <c r="K1639" s="210"/>
    </row>
    <row r="1640" spans="1:11" ht="15" customHeight="1">
      <c r="E1640" s="344"/>
      <c r="F1640" s="248"/>
      <c r="G1640" s="248"/>
      <c r="H1640" s="248"/>
      <c r="I1640" s="248"/>
      <c r="J1640" s="210"/>
      <c r="K1640" s="210"/>
    </row>
    <row r="1641" spans="1:11" ht="15" customHeight="1">
      <c r="E1641" s="344"/>
      <c r="F1641" s="248"/>
      <c r="G1641" s="248"/>
      <c r="H1641" s="248"/>
      <c r="I1641" s="248"/>
      <c r="J1641" s="210"/>
      <c r="K1641" s="210"/>
    </row>
    <row r="1642" spans="1:11" ht="15" customHeight="1">
      <c r="E1642" s="344"/>
      <c r="F1642" s="248"/>
      <c r="G1642" s="248"/>
      <c r="H1642" s="248"/>
      <c r="I1642" s="248"/>
      <c r="J1642" s="210"/>
      <c r="K1642" s="210"/>
    </row>
    <row r="1643" spans="1:11" ht="15" customHeight="1">
      <c r="F1643" s="248"/>
      <c r="G1643" s="248"/>
      <c r="H1643" s="248"/>
      <c r="I1643" s="248"/>
      <c r="J1643" s="210"/>
      <c r="K1643" s="210"/>
    </row>
    <row r="1644" spans="1:11" ht="15" customHeight="1">
      <c r="E1644" s="344"/>
      <c r="F1644" s="248"/>
      <c r="G1644" s="248"/>
      <c r="H1644" s="248"/>
      <c r="I1644" s="248"/>
      <c r="J1644" s="210"/>
      <c r="K1644" s="210"/>
    </row>
    <row r="1645" spans="1:11" ht="15" customHeight="1">
      <c r="F1645" s="248"/>
      <c r="G1645" s="248"/>
      <c r="H1645" s="248"/>
      <c r="I1645" s="248"/>
      <c r="J1645" s="210"/>
      <c r="K1645" s="210"/>
    </row>
    <row r="1646" spans="1:11" ht="15" customHeight="1">
      <c r="F1646" s="248"/>
      <c r="G1646" s="248"/>
      <c r="H1646" s="248"/>
      <c r="I1646" s="248"/>
      <c r="J1646" s="210"/>
      <c r="K1646" s="210"/>
    </row>
    <row r="1647" spans="1:11" ht="15" customHeight="1">
      <c r="A1647" s="218"/>
      <c r="B1647" s="218"/>
      <c r="C1647" s="384"/>
      <c r="D1647" s="384"/>
      <c r="E1647" s="218"/>
      <c r="F1647" s="315"/>
      <c r="G1647" s="315"/>
      <c r="H1647" s="315"/>
      <c r="I1647" s="315"/>
      <c r="J1647" s="210"/>
      <c r="K1647" s="210"/>
    </row>
    <row r="1648" spans="1:11" ht="15" customHeight="1">
      <c r="A1648" s="218"/>
      <c r="B1648" s="218"/>
      <c r="C1648" s="384"/>
      <c r="D1648" s="384"/>
      <c r="E1648" s="218"/>
      <c r="F1648" s="315"/>
      <c r="G1648" s="315"/>
      <c r="H1648" s="315"/>
      <c r="I1648" s="315"/>
      <c r="J1648" s="210"/>
      <c r="K1648" s="210"/>
    </row>
    <row r="1649" spans="1:11" ht="15" customHeight="1">
      <c r="A1649" s="218"/>
      <c r="B1649" s="218"/>
      <c r="C1649" s="384"/>
      <c r="D1649" s="384"/>
      <c r="E1649" s="218"/>
      <c r="F1649" s="315"/>
      <c r="G1649" s="315"/>
      <c r="H1649" s="315"/>
      <c r="I1649" s="315"/>
      <c r="J1649" s="210"/>
      <c r="K1649" s="210"/>
    </row>
    <row r="1650" spans="1:11" ht="15" customHeight="1">
      <c r="F1650" s="248"/>
      <c r="G1650" s="248"/>
      <c r="H1650" s="248"/>
      <c r="I1650" s="248"/>
      <c r="J1650" s="210"/>
      <c r="K1650" s="210"/>
    </row>
    <row r="1651" spans="1:11" ht="15" customHeight="1">
      <c r="A1651" s="218"/>
      <c r="F1651" s="248"/>
      <c r="G1651" s="248"/>
      <c r="H1651" s="248"/>
      <c r="I1651" s="248"/>
      <c r="J1651" s="210"/>
      <c r="K1651" s="210"/>
    </row>
    <row r="1652" spans="1:11" ht="15" customHeight="1">
      <c r="F1652" s="248"/>
      <c r="G1652" s="248"/>
      <c r="H1652" s="248"/>
      <c r="I1652" s="315"/>
      <c r="J1652" s="210"/>
      <c r="K1652" s="210"/>
    </row>
    <row r="1653" spans="1:11" ht="15" customHeight="1">
      <c r="E1653" s="344"/>
      <c r="F1653" s="248"/>
      <c r="G1653" s="248"/>
      <c r="H1653" s="248"/>
      <c r="I1653" s="248"/>
      <c r="J1653" s="210"/>
      <c r="K1653" s="210"/>
    </row>
    <row r="1654" spans="1:11" ht="15" customHeight="1">
      <c r="E1654" s="344"/>
      <c r="F1654" s="248"/>
      <c r="G1654" s="248"/>
      <c r="H1654" s="248"/>
      <c r="I1654" s="248"/>
      <c r="J1654" s="210"/>
      <c r="K1654" s="210"/>
    </row>
    <row r="1655" spans="1:11" ht="15" customHeight="1">
      <c r="E1655" s="344"/>
      <c r="F1655" s="248"/>
      <c r="G1655" s="248"/>
      <c r="H1655" s="248"/>
      <c r="I1655" s="248"/>
      <c r="J1655" s="210"/>
      <c r="K1655" s="210"/>
    </row>
    <row r="1656" spans="1:11" ht="15" customHeight="1">
      <c r="E1656" s="344"/>
      <c r="F1656" s="248"/>
      <c r="G1656" s="248"/>
      <c r="H1656" s="248"/>
      <c r="I1656" s="248"/>
      <c r="J1656" s="210"/>
      <c r="K1656" s="210"/>
    </row>
    <row r="1657" spans="1:11" ht="15" customHeight="1">
      <c r="E1657" s="344"/>
      <c r="F1657" s="248"/>
      <c r="G1657" s="248"/>
      <c r="H1657" s="248"/>
      <c r="I1657" s="248"/>
      <c r="J1657" s="210"/>
      <c r="K1657" s="210"/>
    </row>
    <row r="1658" spans="1:11" ht="15" customHeight="1">
      <c r="E1658" s="344"/>
      <c r="F1658" s="248"/>
      <c r="G1658" s="248"/>
      <c r="H1658" s="248"/>
      <c r="I1658" s="248"/>
      <c r="J1658" s="210"/>
      <c r="K1658" s="210"/>
    </row>
    <row r="1659" spans="1:11" ht="15" customHeight="1">
      <c r="F1659" s="248"/>
      <c r="G1659" s="248"/>
      <c r="H1659" s="248"/>
      <c r="I1659" s="248"/>
      <c r="J1659" s="210"/>
      <c r="K1659" s="210"/>
    </row>
    <row r="1660" spans="1:11" ht="15" customHeight="1">
      <c r="A1660" s="218"/>
      <c r="F1660" s="315"/>
      <c r="G1660" s="315"/>
      <c r="H1660" s="315"/>
      <c r="I1660" s="315"/>
      <c r="J1660" s="210"/>
      <c r="K1660" s="210"/>
    </row>
    <row r="1661" spans="1:11" ht="15" customHeight="1">
      <c r="A1661" s="218"/>
      <c r="F1661" s="315"/>
      <c r="G1661" s="315"/>
      <c r="H1661" s="315"/>
      <c r="I1661" s="315"/>
      <c r="J1661" s="210"/>
      <c r="K1661" s="210"/>
    </row>
    <row r="1662" spans="1:11" ht="15" customHeight="1">
      <c r="A1662" s="218"/>
      <c r="F1662" s="315"/>
      <c r="G1662" s="315"/>
      <c r="H1662" s="315"/>
      <c r="I1662" s="315"/>
      <c r="J1662" s="210"/>
      <c r="K1662" s="210"/>
    </row>
    <row r="1663" spans="1:11" ht="15" customHeight="1">
      <c r="A1663" s="218"/>
      <c r="F1663" s="315"/>
      <c r="G1663" s="315"/>
      <c r="H1663" s="315"/>
      <c r="I1663" s="315"/>
      <c r="J1663" s="210"/>
      <c r="K1663" s="210"/>
    </row>
    <row r="1664" spans="1:11" ht="15" customHeight="1">
      <c r="F1664" s="248"/>
      <c r="G1664" s="248"/>
      <c r="H1664" s="248"/>
      <c r="I1664" s="248"/>
      <c r="J1664" s="210"/>
      <c r="K1664" s="210"/>
    </row>
    <row r="1665" spans="1:11" ht="15" customHeight="1">
      <c r="A1665" s="218"/>
      <c r="F1665" s="248"/>
      <c r="G1665" s="248"/>
      <c r="H1665" s="248"/>
      <c r="I1665" s="248"/>
      <c r="J1665" s="210"/>
      <c r="K1665" s="210"/>
    </row>
    <row r="1666" spans="1:11" ht="15" customHeight="1">
      <c r="F1666" s="248"/>
      <c r="G1666" s="248"/>
      <c r="H1666" s="248"/>
      <c r="I1666" s="248"/>
      <c r="J1666" s="210"/>
      <c r="K1666" s="210"/>
    </row>
    <row r="1667" spans="1:11" ht="15" customHeight="1">
      <c r="F1667" s="248"/>
      <c r="G1667" s="248"/>
      <c r="H1667" s="248"/>
      <c r="I1667" s="248"/>
      <c r="J1667" s="210"/>
      <c r="K1667" s="210"/>
    </row>
    <row r="1668" spans="1:11" ht="15" customHeight="1">
      <c r="F1668" s="248"/>
      <c r="G1668" s="248"/>
      <c r="H1668" s="248"/>
      <c r="I1668" s="248"/>
      <c r="J1668" s="210"/>
      <c r="K1668" s="210"/>
    </row>
    <row r="1669" spans="1:11" ht="15" customHeight="1">
      <c r="A1669" s="218"/>
      <c r="F1669" s="315"/>
      <c r="G1669" s="315"/>
      <c r="H1669" s="315"/>
      <c r="I1669" s="315"/>
      <c r="J1669" s="210"/>
      <c r="K1669" s="210"/>
    </row>
    <row r="1670" spans="1:11" ht="15" customHeight="1">
      <c r="A1670" s="218"/>
      <c r="F1670" s="315"/>
      <c r="G1670" s="315"/>
      <c r="H1670" s="315"/>
      <c r="I1670" s="315"/>
      <c r="J1670" s="210"/>
      <c r="K1670" s="210"/>
    </row>
    <row r="1671" spans="1:11" ht="15" customHeight="1">
      <c r="A1671" s="218"/>
      <c r="F1671" s="315"/>
      <c r="G1671" s="315"/>
      <c r="H1671" s="315"/>
      <c r="I1671" s="315"/>
      <c r="J1671" s="210"/>
      <c r="K1671" s="210"/>
    </row>
    <row r="1672" spans="1:11" ht="15" customHeight="1">
      <c r="A1672" s="218"/>
      <c r="F1672" s="248"/>
      <c r="G1672" s="248"/>
      <c r="H1672" s="248"/>
      <c r="I1672" s="248"/>
      <c r="J1672" s="210"/>
      <c r="K1672" s="210"/>
    </row>
    <row r="1673" spans="1:11" ht="15" customHeight="1">
      <c r="A1673" s="218"/>
      <c r="B1673" s="218"/>
      <c r="C1673" s="384"/>
      <c r="D1673" s="384"/>
      <c r="E1673" s="218"/>
      <c r="F1673" s="315"/>
      <c r="G1673" s="315"/>
      <c r="H1673" s="315"/>
      <c r="I1673" s="315"/>
      <c r="J1673" s="210"/>
      <c r="K1673" s="210"/>
    </row>
    <row r="1674" spans="1:11" ht="15" customHeight="1">
      <c r="E1674" s="344"/>
      <c r="F1674" s="248"/>
      <c r="G1674" s="248"/>
      <c r="H1674" s="248"/>
      <c r="I1674" s="248"/>
      <c r="J1674" s="210"/>
      <c r="K1674" s="210"/>
    </row>
    <row r="1675" spans="1:11" ht="15" customHeight="1">
      <c r="F1675" s="248"/>
      <c r="G1675" s="248"/>
      <c r="H1675" s="248"/>
      <c r="I1675" s="248"/>
      <c r="J1675" s="210"/>
      <c r="K1675" s="210"/>
    </row>
    <row r="1676" spans="1:11" ht="15" customHeight="1">
      <c r="F1676" s="248"/>
      <c r="G1676" s="248"/>
      <c r="H1676" s="248"/>
      <c r="I1676" s="248"/>
      <c r="J1676" s="210"/>
      <c r="K1676" s="210"/>
    </row>
    <row r="1677" spans="1:11" ht="15" customHeight="1">
      <c r="F1677" s="248"/>
      <c r="G1677" s="248"/>
      <c r="H1677" s="248"/>
      <c r="I1677" s="248"/>
      <c r="J1677" s="210"/>
      <c r="K1677" s="210"/>
    </row>
    <row r="1678" spans="1:11" ht="15" customHeight="1">
      <c r="J1678" s="210"/>
      <c r="K1678" s="210"/>
    </row>
    <row r="1679" spans="1:11" ht="15" customHeight="1">
      <c r="A1679" s="218"/>
      <c r="F1679" s="385"/>
      <c r="G1679" s="385"/>
      <c r="H1679" s="385"/>
      <c r="I1679" s="385"/>
      <c r="J1679" s="210"/>
      <c r="K1679" s="210"/>
    </row>
    <row r="1680" spans="1:11" ht="15" customHeight="1">
      <c r="J1680" s="210"/>
      <c r="K1680" s="210"/>
    </row>
    <row r="1681" spans="1:11" ht="15" customHeight="1">
      <c r="J1681" s="210"/>
      <c r="K1681" s="210"/>
    </row>
    <row r="1682" spans="1:11" ht="15" customHeight="1">
      <c r="J1682" s="210"/>
      <c r="K1682" s="210"/>
    </row>
    <row r="1683" spans="1:11" ht="15" customHeight="1">
      <c r="J1683" s="210"/>
      <c r="K1683" s="210"/>
    </row>
    <row r="1684" spans="1:11" ht="15" customHeight="1">
      <c r="J1684" s="210"/>
      <c r="K1684" s="210"/>
    </row>
    <row r="1685" spans="1:11" ht="15" customHeight="1">
      <c r="J1685" s="210"/>
      <c r="K1685" s="210"/>
    </row>
    <row r="1686" spans="1:11" ht="15" customHeight="1">
      <c r="C1686" s="384"/>
      <c r="D1686" s="384"/>
      <c r="J1686" s="210"/>
      <c r="K1686" s="210"/>
    </row>
    <row r="1687" spans="1:11" ht="15" customHeight="1">
      <c r="A1687" s="218"/>
      <c r="B1687" s="218"/>
      <c r="J1687" s="210"/>
      <c r="K1687" s="210"/>
    </row>
    <row r="1688" spans="1:11" ht="15" customHeight="1">
      <c r="E1688" s="344"/>
      <c r="F1688" s="248"/>
      <c r="G1688" s="248"/>
      <c r="H1688" s="248"/>
      <c r="I1688" s="248"/>
      <c r="J1688" s="210"/>
      <c r="K1688" s="210"/>
    </row>
    <row r="1689" spans="1:11" ht="15" customHeight="1">
      <c r="E1689" s="344"/>
      <c r="F1689" s="248"/>
      <c r="G1689" s="248"/>
      <c r="H1689" s="248"/>
      <c r="I1689" s="248"/>
      <c r="J1689" s="210"/>
      <c r="K1689" s="210"/>
    </row>
    <row r="1690" spans="1:11" ht="15" customHeight="1">
      <c r="E1690" s="344"/>
      <c r="F1690" s="248"/>
      <c r="G1690" s="248"/>
      <c r="H1690" s="248"/>
      <c r="I1690" s="248"/>
      <c r="J1690" s="210"/>
      <c r="K1690" s="210"/>
    </row>
    <row r="1691" spans="1:11" ht="15" customHeight="1">
      <c r="E1691" s="344"/>
      <c r="F1691" s="248"/>
      <c r="G1691" s="248"/>
      <c r="H1691" s="248"/>
      <c r="I1691" s="248"/>
      <c r="J1691" s="210"/>
      <c r="K1691" s="210"/>
    </row>
    <row r="1692" spans="1:11" ht="15" customHeight="1">
      <c r="F1692" s="248"/>
      <c r="G1692" s="248"/>
      <c r="H1692" s="248"/>
      <c r="I1692" s="248"/>
      <c r="J1692" s="210"/>
      <c r="K1692" s="210"/>
    </row>
    <row r="1693" spans="1:11" ht="15" customHeight="1">
      <c r="F1693" s="248"/>
      <c r="G1693" s="248"/>
      <c r="H1693" s="248"/>
      <c r="I1693" s="248"/>
      <c r="J1693" s="210"/>
      <c r="K1693" s="210"/>
    </row>
    <row r="1694" spans="1:11" ht="15" customHeight="1">
      <c r="A1694" s="218"/>
      <c r="B1694" s="218"/>
      <c r="C1694" s="384"/>
      <c r="D1694" s="384"/>
      <c r="E1694" s="218"/>
      <c r="F1694" s="315"/>
      <c r="G1694" s="315"/>
      <c r="H1694" s="315"/>
      <c r="I1694" s="315"/>
      <c r="J1694" s="210"/>
      <c r="K1694" s="210"/>
    </row>
    <row r="1695" spans="1:11" ht="15" customHeight="1">
      <c r="A1695" s="218"/>
      <c r="B1695" s="218"/>
      <c r="C1695" s="384"/>
      <c r="D1695" s="384"/>
      <c r="E1695" s="218"/>
      <c r="F1695" s="315"/>
      <c r="G1695" s="315"/>
      <c r="H1695" s="315"/>
      <c r="I1695" s="315"/>
      <c r="J1695" s="210"/>
      <c r="K1695" s="210"/>
    </row>
    <row r="1696" spans="1:11" ht="15" customHeight="1">
      <c r="F1696" s="248"/>
      <c r="G1696" s="248"/>
      <c r="H1696" s="248"/>
      <c r="I1696" s="248"/>
      <c r="J1696" s="210"/>
      <c r="K1696" s="210"/>
    </row>
    <row r="1697" spans="1:11" ht="15" customHeight="1">
      <c r="A1697" s="218"/>
      <c r="F1697" s="248"/>
      <c r="G1697" s="248"/>
      <c r="H1697" s="248"/>
      <c r="I1697" s="248"/>
      <c r="J1697" s="210"/>
      <c r="K1697" s="210"/>
    </row>
    <row r="1698" spans="1:11" ht="15" customHeight="1">
      <c r="E1698" s="344"/>
      <c r="F1698" s="248"/>
      <c r="G1698" s="248"/>
      <c r="H1698" s="248"/>
      <c r="I1698" s="248"/>
      <c r="J1698" s="210"/>
      <c r="K1698" s="210"/>
    </row>
    <row r="1699" spans="1:11" ht="15" customHeight="1">
      <c r="E1699" s="344"/>
      <c r="F1699" s="248"/>
      <c r="G1699" s="248"/>
      <c r="H1699" s="248"/>
      <c r="I1699" s="248"/>
      <c r="J1699" s="210"/>
      <c r="K1699" s="210"/>
    </row>
    <row r="1700" spans="1:11" ht="15" customHeight="1">
      <c r="E1700" s="344"/>
      <c r="F1700" s="248"/>
      <c r="G1700" s="248"/>
      <c r="H1700" s="248"/>
      <c r="I1700" s="248"/>
      <c r="J1700" s="210"/>
      <c r="K1700" s="210"/>
    </row>
    <row r="1701" spans="1:11" ht="15" customHeight="1">
      <c r="E1701" s="344"/>
      <c r="F1701" s="248"/>
      <c r="G1701" s="248"/>
      <c r="H1701" s="248"/>
      <c r="I1701" s="248"/>
      <c r="J1701" s="210"/>
      <c r="K1701" s="210"/>
    </row>
    <row r="1702" spans="1:11" ht="15" customHeight="1">
      <c r="E1702" s="344"/>
      <c r="F1702" s="248"/>
      <c r="G1702" s="248"/>
      <c r="H1702" s="248"/>
      <c r="I1702" s="248"/>
      <c r="J1702" s="210"/>
      <c r="K1702" s="210"/>
    </row>
    <row r="1703" spans="1:11" ht="15" customHeight="1">
      <c r="E1703" s="344"/>
      <c r="F1703" s="248"/>
      <c r="G1703" s="248"/>
      <c r="H1703" s="248"/>
      <c r="I1703" s="248"/>
      <c r="J1703" s="210"/>
      <c r="K1703" s="210"/>
    </row>
    <row r="1704" spans="1:11" ht="15" customHeight="1">
      <c r="E1704" s="344"/>
      <c r="F1704" s="248"/>
      <c r="G1704" s="248"/>
      <c r="H1704" s="248"/>
      <c r="I1704" s="248"/>
      <c r="J1704" s="210"/>
      <c r="K1704" s="210"/>
    </row>
    <row r="1705" spans="1:11" ht="15" customHeight="1">
      <c r="F1705" s="248"/>
      <c r="G1705" s="248"/>
      <c r="H1705" s="248"/>
      <c r="I1705" s="248"/>
      <c r="J1705" s="210"/>
      <c r="K1705" s="210"/>
    </row>
    <row r="1706" spans="1:11" ht="15" customHeight="1">
      <c r="A1706" s="218"/>
      <c r="F1706" s="315"/>
      <c r="G1706" s="315"/>
      <c r="H1706" s="315"/>
      <c r="I1706" s="315"/>
      <c r="J1706" s="210"/>
      <c r="K1706" s="210"/>
    </row>
    <row r="1707" spans="1:11" ht="15" customHeight="1">
      <c r="A1707" s="218"/>
      <c r="F1707" s="315"/>
      <c r="G1707" s="315"/>
      <c r="H1707" s="315"/>
      <c r="I1707" s="315"/>
      <c r="J1707" s="210"/>
      <c r="K1707" s="210"/>
    </row>
    <row r="1708" spans="1:11" ht="15" customHeight="1">
      <c r="F1708" s="248"/>
      <c r="G1708" s="248"/>
      <c r="H1708" s="248"/>
      <c r="I1708" s="248"/>
      <c r="J1708" s="210"/>
      <c r="K1708" s="210"/>
    </row>
    <row r="1709" spans="1:11" ht="15" customHeight="1">
      <c r="A1709" s="218"/>
      <c r="F1709" s="248"/>
      <c r="G1709" s="248"/>
      <c r="H1709" s="248"/>
      <c r="I1709" s="248"/>
      <c r="J1709" s="210"/>
      <c r="K1709" s="210"/>
    </row>
    <row r="1710" spans="1:11" ht="15" customHeight="1">
      <c r="F1710" s="248"/>
      <c r="G1710" s="248"/>
      <c r="H1710" s="248"/>
      <c r="I1710" s="248"/>
      <c r="J1710" s="210"/>
      <c r="K1710" s="210"/>
    </row>
    <row r="1711" spans="1:11" ht="15" customHeight="1">
      <c r="F1711" s="248"/>
      <c r="G1711" s="248"/>
      <c r="H1711" s="248"/>
      <c r="I1711" s="248"/>
      <c r="J1711" s="210"/>
      <c r="K1711" s="210"/>
    </row>
    <row r="1712" spans="1:11" ht="15" customHeight="1">
      <c r="F1712" s="248"/>
      <c r="G1712" s="248"/>
      <c r="H1712" s="248"/>
      <c r="I1712" s="248"/>
      <c r="J1712" s="210"/>
      <c r="K1712" s="210"/>
    </row>
    <row r="1713" spans="1:11" ht="15" customHeight="1">
      <c r="A1713" s="218"/>
      <c r="F1713" s="315"/>
      <c r="G1713" s="315"/>
      <c r="H1713" s="315"/>
      <c r="I1713" s="315"/>
      <c r="J1713" s="210"/>
      <c r="K1713" s="210"/>
    </row>
    <row r="1714" spans="1:11" ht="15" customHeight="1">
      <c r="F1714" s="248"/>
      <c r="G1714" s="248"/>
      <c r="H1714" s="248"/>
      <c r="I1714" s="248"/>
      <c r="J1714" s="210"/>
      <c r="K1714" s="210"/>
    </row>
    <row r="1715" spans="1:11" ht="15" customHeight="1">
      <c r="A1715" s="218"/>
      <c r="F1715" s="248"/>
      <c r="G1715" s="248"/>
      <c r="H1715" s="248"/>
      <c r="I1715" s="248"/>
      <c r="J1715" s="210"/>
      <c r="K1715" s="210"/>
    </row>
    <row r="1716" spans="1:11" ht="15" customHeight="1">
      <c r="F1716" s="248"/>
      <c r="G1716" s="248"/>
      <c r="H1716" s="248"/>
      <c r="I1716" s="248"/>
      <c r="J1716" s="210"/>
      <c r="K1716" s="210"/>
    </row>
    <row r="1717" spans="1:11" ht="15" customHeight="1">
      <c r="A1717" s="218"/>
      <c r="B1717" s="218"/>
      <c r="C1717" s="384"/>
      <c r="D1717" s="384"/>
      <c r="E1717" s="218"/>
      <c r="F1717" s="315"/>
      <c r="G1717" s="315"/>
      <c r="H1717" s="315"/>
      <c r="I1717" s="315"/>
      <c r="J1717" s="210"/>
      <c r="K1717" s="210"/>
    </row>
    <row r="1718" spans="1:11" ht="15" customHeight="1">
      <c r="E1718" s="344"/>
      <c r="J1718" s="210"/>
      <c r="K1718" s="210"/>
    </row>
    <row r="1719" spans="1:11" ht="15" customHeight="1">
      <c r="E1719" s="344"/>
      <c r="J1719" s="210"/>
      <c r="K1719" s="210"/>
    </row>
    <row r="1720" spans="1:11" ht="15" customHeight="1">
      <c r="J1720" s="210"/>
      <c r="K1720" s="210"/>
    </row>
    <row r="1721" spans="1:11" ht="15" customHeight="1">
      <c r="J1721" s="210"/>
      <c r="K1721" s="210"/>
    </row>
    <row r="1722" spans="1:11" ht="15" customHeight="1">
      <c r="J1722" s="210"/>
      <c r="K1722" s="210"/>
    </row>
    <row r="1723" spans="1:11" ht="15" customHeight="1">
      <c r="A1723" s="218"/>
      <c r="F1723" s="385"/>
      <c r="G1723" s="385"/>
      <c r="H1723" s="385"/>
      <c r="I1723" s="385"/>
      <c r="J1723" s="210"/>
      <c r="K1723" s="210"/>
    </row>
    <row r="1724" spans="1:11" ht="15" customHeight="1">
      <c r="J1724" s="210"/>
      <c r="K1724" s="210"/>
    </row>
    <row r="1725" spans="1:11" ht="15" customHeight="1">
      <c r="A1725" s="218"/>
      <c r="B1725" s="218"/>
      <c r="J1725" s="210"/>
      <c r="K1725" s="210"/>
    </row>
    <row r="1726" spans="1:11" ht="15" customHeight="1">
      <c r="J1726" s="210"/>
      <c r="K1726" s="210"/>
    </row>
    <row r="1727" spans="1:11" ht="15" customHeight="1">
      <c r="J1727" s="210"/>
      <c r="K1727" s="210"/>
    </row>
    <row r="1728" spans="1:11" ht="15" customHeight="1">
      <c r="A1728" s="218"/>
      <c r="B1728" s="218"/>
      <c r="C1728" s="384"/>
      <c r="D1728" s="384"/>
      <c r="E1728" s="218"/>
      <c r="F1728" s="385"/>
      <c r="G1728" s="385"/>
      <c r="H1728" s="385"/>
      <c r="I1728" s="385"/>
      <c r="J1728" s="210"/>
      <c r="K1728" s="210"/>
    </row>
    <row r="1729" spans="1:11" ht="15" customHeight="1">
      <c r="J1729" s="210"/>
      <c r="K1729" s="210"/>
    </row>
    <row r="1730" spans="1:11" ht="15" customHeight="1">
      <c r="A1730" s="210"/>
      <c r="B1730" s="210"/>
      <c r="C1730" s="210"/>
      <c r="D1730" s="220"/>
      <c r="E1730" s="220"/>
      <c r="F1730" s="210"/>
      <c r="G1730" s="210"/>
      <c r="H1730" s="210"/>
      <c r="I1730" s="210"/>
      <c r="J1730" s="210"/>
      <c r="K1730" s="210"/>
    </row>
    <row r="1731" spans="1:11" ht="15" customHeight="1">
      <c r="A1731" s="210"/>
      <c r="B1731" s="210"/>
      <c r="C1731" s="210"/>
      <c r="F1731" s="210"/>
      <c r="G1731" s="210"/>
      <c r="H1731" s="210"/>
      <c r="I1731" s="210"/>
      <c r="J1731" s="210"/>
      <c r="K1731" s="210"/>
    </row>
    <row r="1732" spans="1:11" ht="15" customHeight="1">
      <c r="A1732" s="210"/>
      <c r="B1732" s="210"/>
      <c r="C1732" s="210"/>
      <c r="E1732" s="220"/>
      <c r="F1732" s="210"/>
      <c r="G1732" s="210"/>
      <c r="H1732" s="210"/>
      <c r="I1732" s="210"/>
      <c r="J1732" s="210"/>
      <c r="K1732" s="210"/>
    </row>
    <row r="1733" spans="1:11" ht="15" customHeight="1">
      <c r="A1733" s="210"/>
      <c r="B1733" s="210"/>
      <c r="C1733" s="210"/>
      <c r="F1733" s="210"/>
      <c r="G1733" s="210"/>
      <c r="H1733" s="210"/>
      <c r="I1733" s="210"/>
      <c r="J1733" s="210"/>
      <c r="K1733" s="210"/>
    </row>
    <row r="1734" spans="1:11" ht="15" customHeight="1">
      <c r="A1734" s="210"/>
      <c r="B1734" s="210"/>
      <c r="C1734" s="210"/>
      <c r="F1734" s="210"/>
      <c r="G1734" s="210"/>
      <c r="H1734" s="210"/>
      <c r="I1734" s="210"/>
      <c r="J1734" s="210"/>
      <c r="K1734" s="210"/>
    </row>
    <row r="1735" spans="1:11">
      <c r="A1735" s="210"/>
      <c r="B1735" s="210"/>
      <c r="C1735" s="210"/>
      <c r="F1735" s="210"/>
      <c r="G1735" s="210"/>
      <c r="H1735" s="210"/>
      <c r="I1735" s="210"/>
      <c r="J1735" s="210"/>
      <c r="K1735" s="210"/>
    </row>
    <row r="1736" spans="1:11">
      <c r="A1736" s="210"/>
      <c r="B1736" s="210"/>
      <c r="C1736" s="210"/>
      <c r="E1736" s="220"/>
      <c r="F1736" s="210"/>
      <c r="G1736" s="210"/>
      <c r="H1736" s="210"/>
      <c r="I1736" s="210"/>
      <c r="J1736" s="210"/>
      <c r="K1736" s="210"/>
    </row>
    <row r="1737" spans="1:11">
      <c r="A1737" s="210"/>
      <c r="B1737" s="210"/>
      <c r="C1737" s="210"/>
      <c r="E1737" s="220"/>
      <c r="F1737" s="210"/>
      <c r="G1737" s="210"/>
      <c r="H1737" s="210"/>
      <c r="I1737" s="210"/>
      <c r="J1737" s="210"/>
      <c r="K1737" s="210"/>
    </row>
    <row r="1738" spans="1:11">
      <c r="A1738" s="210"/>
      <c r="B1738" s="210"/>
      <c r="C1738" s="210"/>
      <c r="D1738" s="220"/>
      <c r="E1738" s="220"/>
      <c r="F1738" s="210"/>
      <c r="G1738" s="210"/>
      <c r="H1738" s="210"/>
      <c r="I1738" s="210"/>
      <c r="J1738" s="210"/>
      <c r="K1738" s="210"/>
    </row>
    <row r="1739" spans="1:11">
      <c r="E1739" s="220"/>
    </row>
    <row r="1740" spans="1:11">
      <c r="E1740" s="220"/>
    </row>
    <row r="1741" spans="1:11">
      <c r="A1741" s="210"/>
      <c r="B1741" s="210"/>
      <c r="C1741" s="210"/>
      <c r="D1741" s="210"/>
      <c r="E1741" s="220"/>
    </row>
    <row r="1743" spans="1:11">
      <c r="A1743" s="210"/>
      <c r="B1743" s="210"/>
      <c r="C1743" s="210"/>
      <c r="D1743" s="396"/>
      <c r="E1743" s="220"/>
    </row>
    <row r="1744" spans="1:11">
      <c r="A1744" s="210"/>
      <c r="B1744" s="210"/>
      <c r="C1744" s="210"/>
      <c r="D1744" s="396"/>
      <c r="K1744" s="394" t="s">
        <v>3</v>
      </c>
    </row>
    <row r="1745" spans="1:5">
      <c r="A1745" s="210"/>
      <c r="B1745" s="210"/>
      <c r="C1745" s="210"/>
      <c r="D1745" s="210"/>
      <c r="E1745" s="220"/>
    </row>
  </sheetData>
  <autoFilter ref="A1:K1741"/>
  <mergeCells count="36">
    <mergeCell ref="A931:K931"/>
    <mergeCell ref="A923:K923"/>
    <mergeCell ref="A924:K924"/>
    <mergeCell ref="A925:K925"/>
    <mergeCell ref="A926:K926"/>
    <mergeCell ref="A927:K927"/>
    <mergeCell ref="A921:K921"/>
    <mergeCell ref="A922:K922"/>
    <mergeCell ref="A928:K928"/>
    <mergeCell ref="A929:K929"/>
    <mergeCell ref="A930:K930"/>
    <mergeCell ref="A916:K916"/>
    <mergeCell ref="A917:K917"/>
    <mergeCell ref="A918:K918"/>
    <mergeCell ref="A919:K919"/>
    <mergeCell ref="A920:K920"/>
    <mergeCell ref="A911:K911"/>
    <mergeCell ref="A912:K912"/>
    <mergeCell ref="A913:K913"/>
    <mergeCell ref="A914:K914"/>
    <mergeCell ref="A915:K915"/>
    <mergeCell ref="F829:H829"/>
    <mergeCell ref="C473:F473"/>
    <mergeCell ref="A908:K908"/>
    <mergeCell ref="A909:K909"/>
    <mergeCell ref="A910:K910"/>
    <mergeCell ref="F646:H646"/>
    <mergeCell ref="F731:H731"/>
    <mergeCell ref="F474:H474"/>
    <mergeCell ref="A906:B906"/>
    <mergeCell ref="F9:H9"/>
    <mergeCell ref="F102:H102"/>
    <mergeCell ref="F178:H178"/>
    <mergeCell ref="F294:H294"/>
    <mergeCell ref="F548:H548"/>
    <mergeCell ref="F374:H374"/>
  </mergeCells>
  <pageMargins left="0.11811023622047245" right="0.11811023622047245" top="0.15748031496062992" bottom="0.15748031496062992" header="0.31496062992125984" footer="0.31496062992125984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42"/>
  <sheetViews>
    <sheetView tabSelected="1" zoomScaleNormal="100" zoomScaleSheetLayoutView="50" workbookViewId="0">
      <selection activeCell="F5" sqref="F5"/>
    </sheetView>
  </sheetViews>
  <sheetFormatPr defaultRowHeight="15.75"/>
  <cols>
    <col min="1" max="1" width="33" style="9" customWidth="1"/>
    <col min="2" max="2" width="32.42578125" style="9" customWidth="1"/>
    <col min="3" max="3" width="10.5703125" style="9" customWidth="1"/>
    <col min="4" max="4" width="9.5703125" style="17" customWidth="1"/>
    <col min="5" max="5" width="11.7109375" style="17" customWidth="1"/>
    <col min="6" max="6" width="12.140625" style="17" customWidth="1"/>
    <col min="7" max="7" width="10.42578125" style="17" customWidth="1"/>
    <col min="8" max="8" width="9.5703125" style="17" customWidth="1"/>
    <col min="9" max="9" width="17.42578125" style="17" customWidth="1"/>
    <col min="10" max="10" width="13" style="17" customWidth="1"/>
    <col min="11" max="11" width="22" style="9" customWidth="1"/>
    <col min="12" max="16384" width="9.140625" style="10"/>
  </cols>
  <sheetData>
    <row r="1" spans="1:11">
      <c r="A1" s="446" t="s">
        <v>206</v>
      </c>
      <c r="B1" s="429"/>
      <c r="C1" s="4"/>
      <c r="D1" s="5"/>
      <c r="E1" s="6"/>
      <c r="F1" s="7"/>
      <c r="G1" s="7"/>
      <c r="H1" s="7" t="s">
        <v>207</v>
      </c>
      <c r="I1" s="5"/>
      <c r="J1" s="8"/>
    </row>
    <row r="2" spans="1:11">
      <c r="A2" s="446" t="s">
        <v>425</v>
      </c>
      <c r="B2" s="429"/>
      <c r="C2" s="4"/>
      <c r="D2" s="5"/>
      <c r="E2" s="6"/>
      <c r="F2" s="7"/>
      <c r="G2" s="7"/>
      <c r="H2" s="11" t="s">
        <v>495</v>
      </c>
      <c r="I2" s="5"/>
      <c r="J2" s="8"/>
    </row>
    <row r="3" spans="1:11">
      <c r="A3" s="446" t="s">
        <v>426</v>
      </c>
      <c r="B3" s="429"/>
      <c r="C3" s="4"/>
      <c r="D3" s="5"/>
      <c r="E3" s="6"/>
      <c r="F3" s="7"/>
      <c r="G3" s="7"/>
      <c r="H3" s="7" t="s">
        <v>493</v>
      </c>
      <c r="I3" s="7"/>
      <c r="J3" s="8"/>
    </row>
    <row r="4" spans="1:11">
      <c r="A4" s="12"/>
      <c r="B4" s="467"/>
      <c r="C4" s="451"/>
      <c r="D4" s="451"/>
      <c r="E4" s="451"/>
      <c r="F4" s="451"/>
      <c r="G4" s="451"/>
      <c r="H4" s="3"/>
      <c r="I4" s="3" t="s">
        <v>494</v>
      </c>
      <c r="J4" s="3"/>
    </row>
    <row r="5" spans="1:11">
      <c r="A5" s="3"/>
      <c r="B5" s="451"/>
      <c r="C5" s="162" t="s">
        <v>492</v>
      </c>
      <c r="D5" s="162"/>
      <c r="E5" s="162"/>
      <c r="F5" s="162"/>
      <c r="G5" s="162"/>
      <c r="H5" s="13"/>
      <c r="I5" s="13"/>
      <c r="J5" s="8"/>
    </row>
    <row r="6" spans="1:11">
      <c r="A6" s="3"/>
      <c r="B6" s="451"/>
      <c r="C6" s="468" t="s">
        <v>496</v>
      </c>
      <c r="D6" s="468"/>
      <c r="E6" s="468"/>
      <c r="F6" s="468"/>
      <c r="G6" s="468"/>
      <c r="H6" s="14"/>
      <c r="I6" s="14"/>
      <c r="J6" s="8"/>
    </row>
    <row r="7" spans="1:11">
      <c r="A7" s="12"/>
      <c r="B7" s="467"/>
      <c r="C7" s="469" t="s">
        <v>424</v>
      </c>
      <c r="D7" s="469"/>
      <c r="E7" s="469"/>
      <c r="F7" s="469"/>
      <c r="G7" s="468"/>
      <c r="H7" s="14"/>
      <c r="I7" s="14"/>
      <c r="J7" s="8"/>
    </row>
    <row r="8" spans="1:11">
      <c r="A8" s="12"/>
      <c r="B8" s="467"/>
      <c r="C8" s="467"/>
      <c r="D8" s="470"/>
      <c r="E8" s="471" t="s">
        <v>3</v>
      </c>
      <c r="F8" s="471"/>
      <c r="G8" s="471"/>
      <c r="H8" s="8"/>
      <c r="I8" s="8"/>
      <c r="J8" s="8"/>
    </row>
    <row r="9" spans="1:11" ht="16.5" thickBot="1">
      <c r="A9" s="163" t="s">
        <v>4</v>
      </c>
      <c r="B9" s="15"/>
      <c r="C9" s="15"/>
      <c r="D9" s="16"/>
    </row>
    <row r="10" spans="1:11" ht="39" customHeight="1">
      <c r="A10" s="18" t="s">
        <v>5</v>
      </c>
      <c r="B10" s="19"/>
      <c r="C10" s="20" t="s">
        <v>6</v>
      </c>
      <c r="D10" s="21" t="s">
        <v>7</v>
      </c>
      <c r="E10" s="22" t="s">
        <v>7</v>
      </c>
      <c r="F10" s="687" t="s">
        <v>8</v>
      </c>
      <c r="G10" s="688"/>
      <c r="H10" s="689"/>
      <c r="I10" s="21" t="s">
        <v>9</v>
      </c>
      <c r="J10" s="23" t="s">
        <v>10</v>
      </c>
      <c r="K10" s="24" t="s">
        <v>11</v>
      </c>
    </row>
    <row r="11" spans="1:11" ht="29.25" customHeight="1" thickBot="1">
      <c r="A11" s="25" t="s">
        <v>12</v>
      </c>
      <c r="B11" s="26"/>
      <c r="C11" s="27" t="s">
        <v>13</v>
      </c>
      <c r="D11" s="28" t="s">
        <v>14</v>
      </c>
      <c r="E11" s="29" t="s">
        <v>14</v>
      </c>
      <c r="F11" s="30"/>
      <c r="G11" s="31"/>
      <c r="H11" s="32"/>
      <c r="I11" s="28" t="s">
        <v>15</v>
      </c>
      <c r="J11" s="33"/>
      <c r="K11" s="34"/>
    </row>
    <row r="12" spans="1:11" ht="26.25" customHeight="1" thickBot="1">
      <c r="A12" s="35"/>
      <c r="B12" s="36"/>
      <c r="C12" s="37"/>
      <c r="D12" s="38" t="s">
        <v>16</v>
      </c>
      <c r="E12" s="38" t="s">
        <v>17</v>
      </c>
      <c r="F12" s="38" t="s">
        <v>18</v>
      </c>
      <c r="G12" s="38" t="s">
        <v>19</v>
      </c>
      <c r="H12" s="39" t="s">
        <v>20</v>
      </c>
      <c r="I12" s="39" t="s">
        <v>21</v>
      </c>
      <c r="J12" s="39" t="s">
        <v>22</v>
      </c>
      <c r="K12" s="40"/>
    </row>
    <row r="13" spans="1:11">
      <c r="A13" s="18"/>
      <c r="B13" s="170" t="s">
        <v>23</v>
      </c>
      <c r="C13" s="42"/>
      <c r="D13" s="43"/>
      <c r="E13" s="44"/>
      <c r="F13" s="45"/>
      <c r="G13" s="45"/>
      <c r="H13" s="46"/>
      <c r="I13" s="33"/>
      <c r="J13" s="33"/>
      <c r="K13" s="34"/>
    </row>
    <row r="14" spans="1:11" ht="31.5">
      <c r="A14" s="1" t="s">
        <v>235</v>
      </c>
      <c r="C14" s="47" t="s">
        <v>272</v>
      </c>
      <c r="D14" s="43"/>
      <c r="E14" s="48"/>
      <c r="F14" s="43">
        <v>5.36</v>
      </c>
      <c r="G14" s="48">
        <v>9.85</v>
      </c>
      <c r="H14" s="48">
        <v>29.49</v>
      </c>
      <c r="I14" s="43">
        <v>229.05</v>
      </c>
      <c r="J14" s="43">
        <v>0.86</v>
      </c>
      <c r="K14" s="34" t="s">
        <v>24</v>
      </c>
    </row>
    <row r="15" spans="1:11">
      <c r="A15" s="1"/>
      <c r="B15" s="9" t="s">
        <v>25</v>
      </c>
      <c r="C15" s="47"/>
      <c r="D15" s="43">
        <v>13.5</v>
      </c>
      <c r="E15" s="48">
        <v>13.5</v>
      </c>
      <c r="F15" s="48"/>
      <c r="G15" s="48"/>
      <c r="H15" s="48"/>
      <c r="I15" s="43"/>
      <c r="J15" s="43"/>
      <c r="K15" s="34"/>
    </row>
    <row r="16" spans="1:11">
      <c r="A16" s="1"/>
      <c r="B16" s="9" t="s">
        <v>26</v>
      </c>
      <c r="C16" s="47"/>
      <c r="D16" s="43">
        <v>10</v>
      </c>
      <c r="E16" s="48">
        <v>10</v>
      </c>
      <c r="F16" s="48"/>
      <c r="G16" s="49"/>
      <c r="H16" s="48"/>
      <c r="I16" s="49"/>
      <c r="J16" s="43"/>
      <c r="K16" s="34"/>
    </row>
    <row r="17" spans="1:11">
      <c r="A17" s="1"/>
      <c r="B17" s="9" t="s">
        <v>27</v>
      </c>
      <c r="C17" s="47"/>
      <c r="D17" s="43">
        <v>90</v>
      </c>
      <c r="E17" s="48">
        <v>90</v>
      </c>
      <c r="F17" s="48"/>
      <c r="G17" s="49"/>
      <c r="H17" s="48"/>
      <c r="I17" s="49"/>
      <c r="J17" s="43"/>
      <c r="K17" s="34"/>
    </row>
    <row r="18" spans="1:11">
      <c r="A18" s="1"/>
      <c r="B18" s="9" t="s">
        <v>28</v>
      </c>
      <c r="C18" s="47"/>
      <c r="D18" s="43">
        <v>68</v>
      </c>
      <c r="E18" s="48">
        <v>68</v>
      </c>
      <c r="F18" s="48"/>
      <c r="G18" s="49"/>
      <c r="H18" s="48"/>
      <c r="I18" s="49"/>
      <c r="J18" s="43"/>
      <c r="K18" s="34"/>
    </row>
    <row r="19" spans="1:11">
      <c r="A19" s="1"/>
      <c r="B19" s="9" t="s">
        <v>29</v>
      </c>
      <c r="C19" s="47"/>
      <c r="D19" s="43">
        <v>2.5</v>
      </c>
      <c r="E19" s="48">
        <v>2.5</v>
      </c>
      <c r="F19" s="48"/>
      <c r="G19" s="49"/>
      <c r="H19" s="48"/>
      <c r="I19" s="49"/>
      <c r="J19" s="43"/>
      <c r="K19" s="34"/>
    </row>
    <row r="20" spans="1:11">
      <c r="A20" s="1"/>
      <c r="B20" s="15" t="s">
        <v>190</v>
      </c>
      <c r="C20" s="47"/>
      <c r="D20" s="43">
        <v>0.5</v>
      </c>
      <c r="E20" s="48">
        <v>0.5</v>
      </c>
      <c r="F20" s="48"/>
      <c r="G20" s="49"/>
      <c r="H20" s="48"/>
      <c r="I20" s="49"/>
      <c r="J20" s="43"/>
      <c r="K20" s="34"/>
    </row>
    <row r="21" spans="1:11">
      <c r="A21" s="1"/>
      <c r="B21" s="9" t="s">
        <v>31</v>
      </c>
      <c r="C21" s="47"/>
      <c r="D21" s="50">
        <v>5</v>
      </c>
      <c r="E21" s="47">
        <v>5</v>
      </c>
      <c r="F21" s="48"/>
      <c r="G21" s="49"/>
      <c r="H21" s="48"/>
      <c r="I21" s="49"/>
      <c r="J21" s="43"/>
      <c r="K21" s="34"/>
    </row>
    <row r="22" spans="1:11">
      <c r="A22" s="1" t="s">
        <v>32</v>
      </c>
      <c r="C22" s="47" t="s">
        <v>251</v>
      </c>
      <c r="D22" s="45"/>
      <c r="E22" s="45"/>
      <c r="F22" s="43">
        <v>2.8522522522522524</v>
      </c>
      <c r="G22" s="48">
        <v>2.4126126126126128</v>
      </c>
      <c r="H22" s="48">
        <v>10.35</v>
      </c>
      <c r="I22" s="43">
        <v>74.58</v>
      </c>
      <c r="J22" s="43">
        <v>1.17</v>
      </c>
      <c r="K22" s="78" t="s">
        <v>326</v>
      </c>
    </row>
    <row r="23" spans="1:11">
      <c r="A23" s="1"/>
      <c r="B23" s="9" t="s">
        <v>34</v>
      </c>
      <c r="C23" s="47"/>
      <c r="D23" s="48">
        <v>2.5</v>
      </c>
      <c r="E23" s="48">
        <v>2.5</v>
      </c>
      <c r="F23" s="43"/>
      <c r="G23" s="43"/>
      <c r="H23" s="43"/>
      <c r="I23" s="43"/>
      <c r="J23" s="43"/>
      <c r="K23" s="34"/>
    </row>
    <row r="24" spans="1:11">
      <c r="A24" s="1"/>
      <c r="B24" s="9" t="s">
        <v>29</v>
      </c>
      <c r="C24" s="47"/>
      <c r="D24" s="48">
        <v>6</v>
      </c>
      <c r="E24" s="48">
        <v>6</v>
      </c>
      <c r="F24" s="43"/>
      <c r="G24" s="48"/>
      <c r="H24" s="48"/>
      <c r="I24" s="43"/>
      <c r="J24" s="43"/>
      <c r="K24" s="34"/>
    </row>
    <row r="25" spans="1:11">
      <c r="A25" s="50"/>
      <c r="B25" s="9" t="s">
        <v>27</v>
      </c>
      <c r="C25" s="47"/>
      <c r="D25" s="48">
        <v>90</v>
      </c>
      <c r="E25" s="48">
        <v>90</v>
      </c>
      <c r="F25" s="43"/>
      <c r="G25" s="48"/>
      <c r="H25" s="48"/>
      <c r="I25" s="43"/>
      <c r="J25" s="43"/>
      <c r="K25" s="34"/>
    </row>
    <row r="26" spans="1:11">
      <c r="A26" s="50"/>
      <c r="B26" s="9" t="s">
        <v>28</v>
      </c>
      <c r="C26" s="47"/>
      <c r="D26" s="48">
        <v>108</v>
      </c>
      <c r="E26" s="48">
        <v>108</v>
      </c>
      <c r="F26" s="43"/>
      <c r="G26" s="48"/>
      <c r="H26" s="48"/>
      <c r="I26" s="43"/>
      <c r="J26" s="43"/>
      <c r="K26" s="34"/>
    </row>
    <row r="27" spans="1:11" ht="30" customHeight="1">
      <c r="A27" s="1" t="s">
        <v>182</v>
      </c>
      <c r="C27" s="47" t="s">
        <v>36</v>
      </c>
      <c r="D27" s="33"/>
      <c r="E27" s="45"/>
      <c r="F27" s="43">
        <v>2.2922522522522524</v>
      </c>
      <c r="G27" s="48">
        <v>4.5008708708708705</v>
      </c>
      <c r="H27" s="49">
        <v>15.49</v>
      </c>
      <c r="I27" s="43">
        <v>111.67867867867868</v>
      </c>
      <c r="J27" s="43"/>
      <c r="K27" s="34" t="s">
        <v>37</v>
      </c>
    </row>
    <row r="28" spans="1:11">
      <c r="A28" s="1"/>
      <c r="B28" s="9" t="s">
        <v>38</v>
      </c>
      <c r="C28" s="47"/>
      <c r="D28" s="43">
        <v>30</v>
      </c>
      <c r="E28" s="48">
        <v>30</v>
      </c>
      <c r="F28" s="43"/>
      <c r="G28" s="48"/>
      <c r="H28" s="48"/>
      <c r="I28" s="43"/>
      <c r="J28" s="43"/>
      <c r="K28" s="34"/>
    </row>
    <row r="29" spans="1:11" ht="16.5" thickBot="1">
      <c r="A29" s="1"/>
      <c r="B29" s="9" t="s">
        <v>31</v>
      </c>
      <c r="C29" s="47"/>
      <c r="D29" s="43">
        <v>5</v>
      </c>
      <c r="E29" s="48">
        <v>5</v>
      </c>
      <c r="F29" s="43" t="s">
        <v>3</v>
      </c>
      <c r="G29" s="48"/>
      <c r="H29" s="48"/>
      <c r="I29" s="43"/>
      <c r="J29" s="43"/>
      <c r="K29" s="34"/>
    </row>
    <row r="30" spans="1:11" s="58" customFormat="1" ht="18" customHeight="1" thickBot="1">
      <c r="A30" s="51" t="s">
        <v>39</v>
      </c>
      <c r="B30" s="52"/>
      <c r="C30" s="53">
        <v>406</v>
      </c>
      <c r="D30" s="54"/>
      <c r="E30" s="55"/>
      <c r="F30" s="56">
        <f>F14+F22+F27</f>
        <v>10.504504504504505</v>
      </c>
      <c r="G30" s="56">
        <f>G14+G22+G27</f>
        <v>16.763483483483483</v>
      </c>
      <c r="H30" s="56">
        <f>H14+H22+H27</f>
        <v>55.33</v>
      </c>
      <c r="I30" s="56">
        <f>I14+I22+I27</f>
        <v>415.30867867867869</v>
      </c>
      <c r="J30" s="56">
        <f>J14+J22+J27</f>
        <v>2.0299999999999998</v>
      </c>
      <c r="K30" s="57"/>
    </row>
    <row r="31" spans="1:11" ht="14.25" customHeight="1">
      <c r="A31" s="18"/>
      <c r="B31" s="170" t="s">
        <v>40</v>
      </c>
      <c r="C31" s="47"/>
      <c r="D31" s="43"/>
      <c r="E31" s="48"/>
      <c r="F31" s="48"/>
      <c r="G31" s="48"/>
      <c r="H31" s="48"/>
      <c r="I31" s="43"/>
      <c r="J31" s="43"/>
      <c r="K31" s="34"/>
    </row>
    <row r="32" spans="1:11">
      <c r="A32" s="1" t="s">
        <v>152</v>
      </c>
      <c r="B32" s="15"/>
      <c r="C32" s="47" t="s">
        <v>250</v>
      </c>
      <c r="D32" s="49"/>
      <c r="E32" s="48"/>
      <c r="F32" s="49">
        <v>5.22</v>
      </c>
      <c r="G32" s="48">
        <v>4.5</v>
      </c>
      <c r="H32" s="49">
        <v>10.19</v>
      </c>
      <c r="I32" s="43">
        <v>102</v>
      </c>
      <c r="J32" s="43">
        <v>1.26</v>
      </c>
      <c r="K32" s="34" t="s">
        <v>137</v>
      </c>
    </row>
    <row r="33" spans="1:11">
      <c r="A33" s="1" t="s">
        <v>420</v>
      </c>
      <c r="B33" s="15" t="s">
        <v>159</v>
      </c>
      <c r="C33" s="47"/>
      <c r="D33" s="49">
        <v>185</v>
      </c>
      <c r="E33" s="48">
        <v>180</v>
      </c>
      <c r="F33" s="49"/>
      <c r="G33" s="48"/>
      <c r="H33" s="49"/>
      <c r="I33" s="43"/>
      <c r="J33" s="43"/>
      <c r="K33" s="34"/>
    </row>
    <row r="34" spans="1:11" ht="16.5" thickBot="1">
      <c r="A34" s="1"/>
      <c r="B34" s="15" t="s">
        <v>61</v>
      </c>
      <c r="C34" s="47"/>
      <c r="D34" s="49">
        <v>3</v>
      </c>
      <c r="E34" s="48">
        <v>3</v>
      </c>
      <c r="F34" s="49"/>
      <c r="G34" s="48"/>
      <c r="H34" s="49"/>
      <c r="I34" s="43"/>
      <c r="J34" s="43"/>
      <c r="K34" s="34"/>
    </row>
    <row r="35" spans="1:11" s="58" customFormat="1" ht="16.5" thickBot="1">
      <c r="A35" s="51" t="s">
        <v>39</v>
      </c>
      <c r="B35" s="52"/>
      <c r="C35" s="53">
        <v>183</v>
      </c>
      <c r="D35" s="54"/>
      <c r="E35" s="59"/>
      <c r="F35" s="56">
        <f>F32</f>
        <v>5.22</v>
      </c>
      <c r="G35" s="56">
        <f>G32</f>
        <v>4.5</v>
      </c>
      <c r="H35" s="56">
        <f>H32</f>
        <v>10.19</v>
      </c>
      <c r="I35" s="56">
        <f>I32</f>
        <v>102</v>
      </c>
      <c r="J35" s="56">
        <f>J32</f>
        <v>1.26</v>
      </c>
      <c r="K35" s="57"/>
    </row>
    <row r="36" spans="1:11">
      <c r="A36" s="60"/>
      <c r="B36" s="87" t="s">
        <v>41</v>
      </c>
      <c r="C36" s="61"/>
      <c r="D36" s="22"/>
      <c r="E36" s="46"/>
      <c r="F36" s="62"/>
      <c r="G36" s="63"/>
      <c r="H36" s="416"/>
      <c r="I36" s="63"/>
      <c r="J36" s="62"/>
      <c r="K36" s="24"/>
    </row>
    <row r="37" spans="1:11" s="665" customFormat="1" ht="28.5" customHeight="1">
      <c r="A37" s="659" t="s">
        <v>478</v>
      </c>
      <c r="B37" s="660"/>
      <c r="C37" s="661">
        <v>60</v>
      </c>
      <c r="D37" s="662"/>
      <c r="E37" s="663"/>
      <c r="F37" s="662">
        <v>1.236</v>
      </c>
      <c r="G37" s="663">
        <v>1.94</v>
      </c>
      <c r="H37" s="662">
        <v>5.6520000000000001</v>
      </c>
      <c r="I37" s="663">
        <v>45.06</v>
      </c>
      <c r="J37" s="662"/>
      <c r="K37" s="664" t="s">
        <v>479</v>
      </c>
    </row>
    <row r="38" spans="1:11" s="665" customFormat="1" ht="16.5" customHeight="1">
      <c r="A38" s="660"/>
      <c r="B38" s="660" t="s">
        <v>189</v>
      </c>
      <c r="C38" s="661"/>
      <c r="D38" s="662">
        <v>85.5</v>
      </c>
      <c r="E38" s="663">
        <v>68.400000000000006</v>
      </c>
      <c r="F38" s="662"/>
      <c r="G38" s="663"/>
      <c r="H38" s="662"/>
      <c r="I38" s="663"/>
      <c r="J38" s="662"/>
      <c r="K38" s="663"/>
    </row>
    <row r="39" spans="1:11" s="665" customFormat="1" ht="16.5" customHeight="1">
      <c r="A39" s="660"/>
      <c r="B39" s="660" t="s">
        <v>130</v>
      </c>
      <c r="C39" s="661"/>
      <c r="D39" s="662">
        <v>2.4</v>
      </c>
      <c r="E39" s="663">
        <v>2.4</v>
      </c>
      <c r="F39" s="662"/>
      <c r="G39" s="663"/>
      <c r="H39" s="662"/>
      <c r="I39" s="663"/>
      <c r="J39" s="662"/>
      <c r="K39" s="663"/>
    </row>
    <row r="40" spans="1:11" s="665" customFormat="1" ht="16.5" customHeight="1">
      <c r="A40" s="660"/>
      <c r="B40" s="660" t="s">
        <v>47</v>
      </c>
      <c r="C40" s="661"/>
      <c r="D40" s="662">
        <v>4.5</v>
      </c>
      <c r="E40" s="663">
        <v>3.6</v>
      </c>
      <c r="F40" s="662"/>
      <c r="G40" s="663"/>
      <c r="H40" s="662"/>
      <c r="I40" s="663"/>
      <c r="J40" s="662"/>
      <c r="K40" s="663"/>
    </row>
    <row r="41" spans="1:11" s="665" customFormat="1" ht="16.5" customHeight="1">
      <c r="A41" s="660"/>
      <c r="B41" s="660" t="s">
        <v>106</v>
      </c>
      <c r="C41" s="661"/>
      <c r="D41" s="662">
        <v>5.76</v>
      </c>
      <c r="E41" s="663">
        <v>4.8</v>
      </c>
      <c r="F41" s="662"/>
      <c r="G41" s="663"/>
      <c r="H41" s="662"/>
      <c r="I41" s="663"/>
      <c r="J41" s="662"/>
      <c r="K41" s="663"/>
    </row>
    <row r="42" spans="1:11" s="665" customFormat="1" ht="16.5" customHeight="1">
      <c r="A42" s="660"/>
      <c r="B42" s="660" t="s">
        <v>142</v>
      </c>
      <c r="C42" s="661"/>
      <c r="D42" s="662">
        <v>1.44</v>
      </c>
      <c r="E42" s="663">
        <v>1.44</v>
      </c>
      <c r="F42" s="662"/>
      <c r="G42" s="663"/>
      <c r="H42" s="662"/>
      <c r="I42" s="663"/>
      <c r="J42" s="662"/>
      <c r="K42" s="663"/>
    </row>
    <row r="43" spans="1:11" s="665" customFormat="1" ht="16.5" customHeight="1">
      <c r="A43" s="660"/>
      <c r="B43" s="660" t="s">
        <v>94</v>
      </c>
      <c r="C43" s="661"/>
      <c r="D43" s="662">
        <v>0.6</v>
      </c>
      <c r="E43" s="663">
        <v>0.6</v>
      </c>
      <c r="F43" s="662"/>
      <c r="G43" s="663"/>
      <c r="H43" s="662"/>
      <c r="I43" s="663"/>
      <c r="J43" s="662"/>
      <c r="K43" s="663"/>
    </row>
    <row r="44" spans="1:11" s="665" customFormat="1" ht="16.5" customHeight="1">
      <c r="A44" s="660"/>
      <c r="B44" s="660" t="s">
        <v>392</v>
      </c>
      <c r="C44" s="661"/>
      <c r="D44" s="662">
        <v>1.8</v>
      </c>
      <c r="E44" s="663">
        <v>1.8</v>
      </c>
      <c r="F44" s="662"/>
      <c r="G44" s="663"/>
      <c r="H44" s="662"/>
      <c r="I44" s="663"/>
      <c r="J44" s="662"/>
      <c r="K44" s="663"/>
    </row>
    <row r="45" spans="1:11" s="665" customFormat="1" ht="16.5" customHeight="1">
      <c r="A45" s="660"/>
      <c r="B45" s="660" t="s">
        <v>210</v>
      </c>
      <c r="C45" s="661"/>
      <c r="D45" s="662">
        <v>0.35</v>
      </c>
      <c r="E45" s="663">
        <v>0.35</v>
      </c>
      <c r="F45" s="662"/>
      <c r="G45" s="663"/>
      <c r="H45" s="662"/>
      <c r="I45" s="663"/>
      <c r="J45" s="662"/>
      <c r="K45" s="663"/>
    </row>
    <row r="46" spans="1:11" ht="51" customHeight="1">
      <c r="A46" s="1" t="s">
        <v>302</v>
      </c>
      <c r="C46" s="565" t="s">
        <v>305</v>
      </c>
      <c r="D46" s="71"/>
      <c r="E46" s="200"/>
      <c r="F46" s="139">
        <v>4.93</v>
      </c>
      <c r="G46" s="71">
        <v>3.8</v>
      </c>
      <c r="H46" s="70">
        <v>12.68</v>
      </c>
      <c r="I46" s="71">
        <v>114.56</v>
      </c>
      <c r="J46" s="139">
        <v>6.18</v>
      </c>
      <c r="K46" s="78" t="s">
        <v>226</v>
      </c>
    </row>
    <row r="47" spans="1:11">
      <c r="A47" s="1"/>
      <c r="B47" s="9" t="s">
        <v>303</v>
      </c>
      <c r="C47" s="66"/>
      <c r="D47" s="48">
        <v>11.97</v>
      </c>
      <c r="E47" s="49">
        <v>11.4</v>
      </c>
      <c r="F47" s="43"/>
      <c r="G47" s="48"/>
      <c r="H47" s="43"/>
      <c r="I47" s="48"/>
      <c r="J47" s="49"/>
      <c r="K47" s="34"/>
    </row>
    <row r="48" spans="1:11">
      <c r="A48" s="1"/>
      <c r="B48" s="9" t="s">
        <v>297</v>
      </c>
      <c r="C48" s="66"/>
      <c r="D48" s="48">
        <v>11.97</v>
      </c>
      <c r="E48" s="49">
        <v>11.4</v>
      </c>
      <c r="F48" s="43"/>
      <c r="G48" s="48"/>
      <c r="H48" s="43"/>
      <c r="I48" s="48"/>
      <c r="J48" s="49"/>
      <c r="K48" s="34"/>
    </row>
    <row r="49" spans="1:11">
      <c r="A49" s="1"/>
      <c r="B49" s="9" t="s">
        <v>42</v>
      </c>
      <c r="C49" s="66"/>
      <c r="D49" s="48">
        <v>1.19</v>
      </c>
      <c r="E49" s="49">
        <v>1</v>
      </c>
      <c r="F49" s="43"/>
      <c r="G49" s="48"/>
      <c r="H49" s="43"/>
      <c r="I49" s="48"/>
      <c r="J49" s="49"/>
      <c r="K49" s="34"/>
    </row>
    <row r="50" spans="1:11">
      <c r="A50" s="1"/>
      <c r="B50" s="9" t="s">
        <v>43</v>
      </c>
      <c r="C50" s="66"/>
      <c r="D50" s="48">
        <v>0.96</v>
      </c>
      <c r="E50" s="49">
        <v>0.8</v>
      </c>
      <c r="F50" s="43"/>
      <c r="G50" s="48"/>
      <c r="H50" s="43"/>
      <c r="I50" s="48"/>
      <c r="J50" s="49"/>
      <c r="K50" s="34"/>
    </row>
    <row r="51" spans="1:11">
      <c r="A51" s="1"/>
      <c r="B51" s="9" t="s">
        <v>44</v>
      </c>
      <c r="C51" s="66"/>
      <c r="D51" s="48">
        <v>1</v>
      </c>
      <c r="E51" s="49">
        <v>1</v>
      </c>
      <c r="F51" s="43"/>
      <c r="G51" s="48"/>
      <c r="H51" s="43"/>
      <c r="I51" s="48"/>
      <c r="J51" s="49"/>
      <c r="K51" s="34"/>
    </row>
    <row r="52" spans="1:11">
      <c r="A52" s="1"/>
      <c r="B52" s="15" t="s">
        <v>190</v>
      </c>
      <c r="C52" s="66"/>
      <c r="D52" s="48">
        <v>0.1</v>
      </c>
      <c r="E52" s="49">
        <v>0.1</v>
      </c>
      <c r="F52" s="43"/>
      <c r="G52" s="48"/>
      <c r="H52" s="43"/>
      <c r="I52" s="48"/>
      <c r="J52" s="49"/>
      <c r="K52" s="34"/>
    </row>
    <row r="53" spans="1:11">
      <c r="A53" s="1"/>
      <c r="B53" s="9" t="s">
        <v>45</v>
      </c>
      <c r="C53" s="66"/>
      <c r="D53" s="48"/>
      <c r="E53" s="49">
        <v>14.3</v>
      </c>
      <c r="F53" s="43"/>
      <c r="G53" s="48"/>
      <c r="H53" s="43"/>
      <c r="I53" s="48"/>
      <c r="J53" s="49"/>
      <c r="K53" s="34"/>
    </row>
    <row r="54" spans="1:11">
      <c r="A54" s="1"/>
      <c r="B54" s="9" t="s">
        <v>164</v>
      </c>
      <c r="C54" s="66"/>
      <c r="D54" s="48"/>
      <c r="E54" s="430">
        <v>10</v>
      </c>
      <c r="F54" s="49"/>
      <c r="G54" s="48"/>
      <c r="H54" s="43"/>
      <c r="I54" s="48"/>
      <c r="J54" s="49"/>
      <c r="K54" s="34"/>
    </row>
    <row r="55" spans="1:11">
      <c r="A55" s="1"/>
      <c r="B55" s="9" t="s">
        <v>46</v>
      </c>
      <c r="C55" s="50"/>
      <c r="D55" s="48">
        <v>79.8</v>
      </c>
      <c r="E55" s="64">
        <v>60</v>
      </c>
      <c r="F55" s="49"/>
      <c r="G55" s="48"/>
      <c r="H55" s="43"/>
      <c r="I55" s="48"/>
      <c r="J55" s="49"/>
      <c r="K55" s="34"/>
    </row>
    <row r="56" spans="1:11">
      <c r="A56" s="1"/>
      <c r="B56" s="9" t="s">
        <v>47</v>
      </c>
      <c r="C56" s="50"/>
      <c r="D56" s="48">
        <v>10</v>
      </c>
      <c r="E56" s="64">
        <v>8</v>
      </c>
      <c r="F56" s="49"/>
      <c r="G56" s="48"/>
      <c r="H56" s="43"/>
      <c r="I56" s="48"/>
      <c r="J56" s="49"/>
      <c r="K56" s="34"/>
    </row>
    <row r="57" spans="1:11">
      <c r="A57" s="1"/>
      <c r="B57" s="9" t="s">
        <v>42</v>
      </c>
      <c r="C57" s="50"/>
      <c r="D57" s="48">
        <v>9.52</v>
      </c>
      <c r="E57" s="64">
        <v>8</v>
      </c>
      <c r="F57" s="49"/>
      <c r="G57" s="48"/>
      <c r="H57" s="43"/>
      <c r="I57" s="48"/>
      <c r="J57" s="49"/>
      <c r="K57" s="34"/>
    </row>
    <row r="58" spans="1:11">
      <c r="A58" s="1"/>
      <c r="B58" s="9" t="s">
        <v>234</v>
      </c>
      <c r="C58" s="50"/>
      <c r="D58" s="48">
        <v>8</v>
      </c>
      <c r="E58" s="64">
        <v>8</v>
      </c>
      <c r="F58" s="49"/>
      <c r="G58" s="48"/>
      <c r="H58" s="43"/>
      <c r="I58" s="48"/>
      <c r="J58" s="49"/>
      <c r="K58" s="34"/>
    </row>
    <row r="59" spans="1:11">
      <c r="A59" s="1"/>
      <c r="B59" s="9" t="s">
        <v>48</v>
      </c>
      <c r="C59" s="50"/>
      <c r="D59" s="48">
        <v>4</v>
      </c>
      <c r="E59" s="64">
        <v>4</v>
      </c>
      <c r="F59" s="49"/>
      <c r="G59" s="48"/>
      <c r="H59" s="43"/>
      <c r="I59" s="48"/>
      <c r="J59" s="49"/>
      <c r="K59" s="34"/>
    </row>
    <row r="60" spans="1:11">
      <c r="A60" s="1"/>
      <c r="B60" s="15" t="s">
        <v>190</v>
      </c>
      <c r="C60" s="50"/>
      <c r="D60" s="48">
        <v>0.7</v>
      </c>
      <c r="E60" s="64">
        <v>0.7</v>
      </c>
      <c r="F60" s="49"/>
      <c r="G60" s="48"/>
      <c r="H60" s="43"/>
      <c r="I60" s="48"/>
      <c r="K60" s="34"/>
    </row>
    <row r="61" spans="1:11">
      <c r="A61" s="1"/>
      <c r="B61" s="9" t="s">
        <v>28</v>
      </c>
      <c r="C61" s="50"/>
      <c r="D61" s="48">
        <v>140</v>
      </c>
      <c r="E61" s="64">
        <v>140</v>
      </c>
      <c r="F61" s="49"/>
      <c r="G61" s="48"/>
      <c r="H61" s="43"/>
      <c r="I61" s="48"/>
      <c r="K61" s="34"/>
    </row>
    <row r="62" spans="1:11" ht="30">
      <c r="A62" s="69" t="s">
        <v>310</v>
      </c>
      <c r="C62" s="50">
        <v>70</v>
      </c>
      <c r="D62" s="48"/>
      <c r="E62" s="49"/>
      <c r="F62" s="70">
        <v>11.793563942557704</v>
      </c>
      <c r="G62" s="71">
        <v>13.085839473578943</v>
      </c>
      <c r="H62" s="70">
        <v>11.514197807912318</v>
      </c>
      <c r="I62" s="71">
        <v>211.06251030041201</v>
      </c>
      <c r="J62" s="49">
        <v>0.84</v>
      </c>
      <c r="K62" s="72" t="s">
        <v>311</v>
      </c>
    </row>
    <row r="63" spans="1:11">
      <c r="A63" s="1"/>
      <c r="B63" s="73" t="s">
        <v>303</v>
      </c>
      <c r="C63" s="50"/>
      <c r="D63" s="48">
        <v>51.16</v>
      </c>
      <c r="E63" s="49">
        <v>49</v>
      </c>
      <c r="F63" s="1"/>
      <c r="G63" s="34"/>
      <c r="H63" s="1"/>
      <c r="I63" s="34"/>
      <c r="J63" s="67"/>
      <c r="K63" s="34"/>
    </row>
    <row r="64" spans="1:11">
      <c r="A64" s="1"/>
      <c r="B64" s="73" t="s">
        <v>297</v>
      </c>
      <c r="C64" s="50"/>
      <c r="D64" s="48">
        <v>51.16</v>
      </c>
      <c r="E64" s="49">
        <v>49</v>
      </c>
      <c r="F64" s="1"/>
      <c r="G64" s="34"/>
      <c r="H64" s="1"/>
      <c r="I64" s="34"/>
      <c r="J64" s="9"/>
      <c r="K64" s="34"/>
    </row>
    <row r="65" spans="1:11">
      <c r="A65" s="1"/>
      <c r="B65" s="73" t="s">
        <v>42</v>
      </c>
      <c r="C65" s="50"/>
      <c r="D65" s="48">
        <v>14.64</v>
      </c>
      <c r="E65" s="49">
        <v>12.3</v>
      </c>
      <c r="F65" s="1"/>
      <c r="G65" s="34"/>
      <c r="H65" s="1"/>
      <c r="I65" s="47"/>
      <c r="J65" s="67"/>
      <c r="K65" s="34"/>
    </row>
    <row r="66" spans="1:11">
      <c r="A66" s="1"/>
      <c r="B66" s="73" t="s">
        <v>174</v>
      </c>
      <c r="C66" s="50"/>
      <c r="D66" s="48">
        <v>11</v>
      </c>
      <c r="E66" s="49">
        <v>11</v>
      </c>
      <c r="F66" s="1"/>
      <c r="G66" s="34"/>
      <c r="H66" s="1"/>
      <c r="I66" s="47"/>
      <c r="J66" s="67"/>
      <c r="K66" s="34"/>
    </row>
    <row r="67" spans="1:11" ht="17.25" customHeight="1">
      <c r="A67" s="1"/>
      <c r="B67" s="73" t="s">
        <v>135</v>
      </c>
      <c r="C67" s="50"/>
      <c r="D67" s="48">
        <v>14.7</v>
      </c>
      <c r="E67" s="49">
        <v>14.7</v>
      </c>
      <c r="F67" s="1"/>
      <c r="G67" s="34"/>
      <c r="H67" s="1"/>
      <c r="I67" s="47"/>
      <c r="J67" s="67"/>
      <c r="K67" s="34"/>
    </row>
    <row r="68" spans="1:11">
      <c r="A68" s="1"/>
      <c r="B68" s="73" t="s">
        <v>89</v>
      </c>
      <c r="C68" s="50"/>
      <c r="D68" s="48">
        <v>4</v>
      </c>
      <c r="E68" s="49">
        <v>4</v>
      </c>
      <c r="F68" s="1"/>
      <c r="G68" s="34"/>
      <c r="H68" s="1"/>
      <c r="I68" s="47"/>
      <c r="J68" s="67"/>
      <c r="K68" s="34"/>
    </row>
    <row r="69" spans="1:11">
      <c r="A69" s="1"/>
      <c r="B69" s="73" t="s">
        <v>190</v>
      </c>
      <c r="C69" s="50"/>
      <c r="D69" s="48">
        <v>0.7</v>
      </c>
      <c r="E69" s="49">
        <v>0.7</v>
      </c>
      <c r="F69" s="1"/>
      <c r="G69" s="34"/>
      <c r="H69" s="1"/>
      <c r="I69" s="47"/>
      <c r="J69" s="67"/>
      <c r="K69" s="34"/>
    </row>
    <row r="70" spans="1:11">
      <c r="A70" s="1"/>
      <c r="B70" s="73" t="s">
        <v>50</v>
      </c>
      <c r="C70" s="50"/>
      <c r="D70" s="48"/>
      <c r="E70" s="49">
        <v>84</v>
      </c>
      <c r="F70" s="1"/>
      <c r="G70" s="34"/>
      <c r="H70" s="1"/>
      <c r="I70" s="47"/>
      <c r="J70" s="67"/>
      <c r="K70" s="34"/>
    </row>
    <row r="71" spans="1:11">
      <c r="A71" s="1"/>
      <c r="B71" s="73" t="s">
        <v>130</v>
      </c>
      <c r="C71" s="50"/>
      <c r="D71" s="48">
        <v>0.8</v>
      </c>
      <c r="E71" s="49">
        <v>0.8</v>
      </c>
      <c r="F71" s="1"/>
      <c r="G71" s="34"/>
      <c r="H71" s="1"/>
      <c r="I71" s="47"/>
      <c r="J71" s="67"/>
      <c r="K71" s="34"/>
    </row>
    <row r="72" spans="1:11">
      <c r="A72" s="1" t="s">
        <v>58</v>
      </c>
      <c r="C72" s="47">
        <v>140</v>
      </c>
      <c r="D72" s="49"/>
      <c r="E72" s="48"/>
      <c r="F72" s="49">
        <v>2.8613445378151261</v>
      </c>
      <c r="G72" s="48">
        <v>4.4831932773109244</v>
      </c>
      <c r="H72" s="49">
        <v>19.079999999999998</v>
      </c>
      <c r="I72" s="48">
        <v>128.1</v>
      </c>
      <c r="J72" s="49">
        <v>16.96</v>
      </c>
      <c r="K72" s="34" t="s">
        <v>158</v>
      </c>
    </row>
    <row r="73" spans="1:11">
      <c r="A73" s="1"/>
      <c r="B73" s="9" t="s">
        <v>46</v>
      </c>
      <c r="C73" s="47"/>
      <c r="D73" s="49">
        <v>159.6</v>
      </c>
      <c r="E73" s="48">
        <v>119.7</v>
      </c>
      <c r="F73" s="49"/>
      <c r="G73" s="48"/>
      <c r="H73" s="49"/>
      <c r="I73" s="48"/>
      <c r="J73" s="49"/>
      <c r="K73" s="34"/>
    </row>
    <row r="74" spans="1:11">
      <c r="A74" s="1"/>
      <c r="B74" s="9" t="s">
        <v>27</v>
      </c>
      <c r="C74" s="47"/>
      <c r="D74" s="49">
        <v>22.12</v>
      </c>
      <c r="E74" s="48">
        <v>21</v>
      </c>
      <c r="F74" s="49"/>
      <c r="G74" s="48"/>
      <c r="H74" s="49"/>
      <c r="I74" s="48"/>
      <c r="J74" s="49"/>
      <c r="K74" s="34"/>
    </row>
    <row r="75" spans="1:11">
      <c r="A75" s="1"/>
      <c r="B75" s="9" t="s">
        <v>31</v>
      </c>
      <c r="C75" s="47"/>
      <c r="D75" s="49">
        <v>5</v>
      </c>
      <c r="E75" s="48">
        <v>5</v>
      </c>
      <c r="F75" s="49"/>
      <c r="G75" s="48"/>
      <c r="H75" s="49"/>
      <c r="I75" s="48"/>
      <c r="J75" s="49"/>
      <c r="K75" s="34"/>
    </row>
    <row r="76" spans="1:11">
      <c r="A76" s="1"/>
      <c r="B76" s="15" t="s">
        <v>190</v>
      </c>
      <c r="C76" s="47"/>
      <c r="D76" s="49">
        <v>0.52</v>
      </c>
      <c r="E76" s="48">
        <v>0.52</v>
      </c>
      <c r="F76" s="49"/>
      <c r="G76" s="48"/>
      <c r="H76" s="49"/>
      <c r="I76" s="48"/>
      <c r="J76" s="49"/>
      <c r="K76" s="34"/>
    </row>
    <row r="77" spans="1:11">
      <c r="A77" s="76" t="s">
        <v>263</v>
      </c>
      <c r="C77" s="50">
        <v>180</v>
      </c>
      <c r="D77" s="48"/>
      <c r="E77" s="49"/>
      <c r="F77" s="43">
        <v>0.59532374100719432</v>
      </c>
      <c r="G77" s="48">
        <v>8.0935251798561161E-2</v>
      </c>
      <c r="H77" s="49">
        <v>16.809999999999999</v>
      </c>
      <c r="I77" s="77">
        <v>71.52</v>
      </c>
      <c r="J77" s="67">
        <v>0.65</v>
      </c>
      <c r="K77" s="78" t="s">
        <v>264</v>
      </c>
    </row>
    <row r="78" spans="1:11">
      <c r="A78" s="79"/>
      <c r="B78" s="9" t="s">
        <v>265</v>
      </c>
      <c r="C78" s="50"/>
      <c r="D78" s="48">
        <v>15.3</v>
      </c>
      <c r="E78" s="49">
        <v>15</v>
      </c>
      <c r="F78" s="50"/>
      <c r="G78" s="47"/>
      <c r="H78" s="67"/>
      <c r="I78" s="77"/>
      <c r="J78" s="67"/>
      <c r="K78" s="34"/>
    </row>
    <row r="79" spans="1:11">
      <c r="A79" s="79"/>
      <c r="B79" s="12" t="s">
        <v>29</v>
      </c>
      <c r="C79" s="50"/>
      <c r="D79" s="48">
        <v>6</v>
      </c>
      <c r="E79" s="49">
        <v>6</v>
      </c>
      <c r="F79" s="50"/>
      <c r="G79" s="47"/>
      <c r="H79" s="67"/>
      <c r="I79" s="77"/>
      <c r="J79" s="67"/>
      <c r="K79" s="34"/>
    </row>
    <row r="80" spans="1:11">
      <c r="A80" s="79"/>
      <c r="B80" s="9" t="s">
        <v>66</v>
      </c>
      <c r="C80" s="50"/>
      <c r="D80" s="48">
        <v>183</v>
      </c>
      <c r="E80" s="49">
        <v>183</v>
      </c>
      <c r="F80" s="50"/>
      <c r="G80" s="47"/>
      <c r="H80" s="67"/>
      <c r="I80" s="77"/>
      <c r="J80" s="67"/>
      <c r="K80" s="34"/>
    </row>
    <row r="81" spans="1:11" ht="32.25" thickBot="1">
      <c r="A81" s="35" t="s">
        <v>209</v>
      </c>
      <c r="B81" s="36"/>
      <c r="C81" s="37">
        <v>45</v>
      </c>
      <c r="D81" s="81">
        <v>45</v>
      </c>
      <c r="E81" s="82">
        <v>45</v>
      </c>
      <c r="F81" s="83">
        <v>2.9729729729729724</v>
      </c>
      <c r="G81" s="81">
        <v>0.54054054054054046</v>
      </c>
      <c r="H81" s="83">
        <v>17.837837837837839</v>
      </c>
      <c r="I81" s="81">
        <v>89.189189189189179</v>
      </c>
      <c r="J81" s="84"/>
      <c r="K81" s="80" t="s">
        <v>177</v>
      </c>
    </row>
    <row r="82" spans="1:11" s="58" customFormat="1" ht="16.5" thickBot="1">
      <c r="A82" s="51" t="s">
        <v>39</v>
      </c>
      <c r="B82" s="52"/>
      <c r="C82" s="85">
        <f>C81+C77+C72+C62+180+10+C37</f>
        <v>685</v>
      </c>
      <c r="D82" s="55"/>
      <c r="E82" s="86"/>
      <c r="F82" s="2">
        <f>F81+F77+F72+F62+F46+F37</f>
        <v>24.389205194352996</v>
      </c>
      <c r="G82" s="2">
        <f t="shared" ref="G82:J82" si="0">G81+G77+G72+G62+G46+G37</f>
        <v>23.930508543228971</v>
      </c>
      <c r="H82" s="2">
        <f t="shared" si="0"/>
        <v>83.574035645750158</v>
      </c>
      <c r="I82" s="2">
        <f t="shared" si="0"/>
        <v>659.49169948960116</v>
      </c>
      <c r="J82" s="2">
        <f t="shared" si="0"/>
        <v>24.63</v>
      </c>
      <c r="K82" s="57"/>
    </row>
    <row r="83" spans="1:11" ht="17.25" customHeight="1">
      <c r="A83" s="1"/>
      <c r="B83" s="87" t="s">
        <v>394</v>
      </c>
      <c r="C83" s="42"/>
      <c r="D83" s="49"/>
      <c r="E83" s="22"/>
      <c r="F83" s="49"/>
      <c r="G83" s="22"/>
      <c r="H83" s="49"/>
      <c r="I83" s="22"/>
      <c r="J83" s="88"/>
      <c r="K83" s="24"/>
    </row>
    <row r="84" spans="1:11">
      <c r="A84" s="557" t="s">
        <v>211</v>
      </c>
      <c r="B84" s="589"/>
      <c r="C84" s="554" t="s">
        <v>241</v>
      </c>
      <c r="D84" s="511"/>
      <c r="E84" s="138"/>
      <c r="F84" s="559">
        <v>12.08</v>
      </c>
      <c r="G84" s="137">
        <v>21.52</v>
      </c>
      <c r="H84" s="512">
        <v>2.29</v>
      </c>
      <c r="I84" s="137">
        <v>251.03</v>
      </c>
      <c r="J84" s="512">
        <v>0.25</v>
      </c>
      <c r="K84" s="78" t="s">
        <v>212</v>
      </c>
    </row>
    <row r="85" spans="1:11">
      <c r="A85" s="557"/>
      <c r="B85" s="73" t="s">
        <v>56</v>
      </c>
      <c r="C85" s="554"/>
      <c r="D85" s="512">
        <v>96</v>
      </c>
      <c r="E85" s="137">
        <v>80</v>
      </c>
      <c r="F85" s="512"/>
      <c r="G85" s="137"/>
      <c r="H85" s="512"/>
      <c r="I85" s="137"/>
      <c r="J85" s="512"/>
      <c r="K85" s="78"/>
    </row>
    <row r="86" spans="1:11">
      <c r="A86" s="557"/>
      <c r="B86" s="589" t="s">
        <v>160</v>
      </c>
      <c r="C86" s="554"/>
      <c r="D86" s="512">
        <v>55</v>
      </c>
      <c r="E86" s="137">
        <v>55</v>
      </c>
      <c r="F86" s="512"/>
      <c r="G86" s="137"/>
      <c r="H86" s="512"/>
      <c r="I86" s="137"/>
      <c r="J86" s="512"/>
      <c r="K86" s="78"/>
    </row>
    <row r="87" spans="1:11">
      <c r="A87" s="557"/>
      <c r="B87" s="589" t="s">
        <v>194</v>
      </c>
      <c r="C87" s="554"/>
      <c r="D87" s="512"/>
      <c r="E87" s="137">
        <v>135</v>
      </c>
      <c r="F87" s="512"/>
      <c r="G87" s="137"/>
      <c r="H87" s="512"/>
      <c r="I87" s="137"/>
      <c r="J87" s="512"/>
      <c r="K87" s="78"/>
    </row>
    <row r="88" spans="1:11">
      <c r="A88" s="557"/>
      <c r="B88" s="589" t="s">
        <v>57</v>
      </c>
      <c r="C88" s="554"/>
      <c r="D88" s="512">
        <v>2</v>
      </c>
      <c r="E88" s="137">
        <v>2</v>
      </c>
      <c r="F88" s="512"/>
      <c r="G88" s="137"/>
      <c r="H88" s="512"/>
      <c r="I88" s="137"/>
      <c r="J88" s="512"/>
      <c r="K88" s="78"/>
    </row>
    <row r="89" spans="1:11">
      <c r="A89" s="557"/>
      <c r="B89" s="589" t="s">
        <v>190</v>
      </c>
      <c r="C89" s="554"/>
      <c r="D89" s="512">
        <v>0.3</v>
      </c>
      <c r="E89" s="137">
        <v>0.3</v>
      </c>
      <c r="F89" s="512"/>
      <c r="G89" s="137"/>
      <c r="H89" s="512"/>
      <c r="I89" s="137"/>
      <c r="J89" s="512"/>
      <c r="K89" s="78"/>
    </row>
    <row r="90" spans="1:11">
      <c r="A90" s="557"/>
      <c r="B90" s="589" t="s">
        <v>195</v>
      </c>
      <c r="C90" s="554"/>
      <c r="D90" s="512"/>
      <c r="E90" s="137">
        <v>130</v>
      </c>
      <c r="F90" s="512"/>
      <c r="G90" s="137"/>
      <c r="H90" s="512"/>
      <c r="I90" s="137"/>
      <c r="J90" s="512"/>
      <c r="K90" s="78"/>
    </row>
    <row r="91" spans="1:11" ht="31.5">
      <c r="A91" s="1" t="s">
        <v>174</v>
      </c>
      <c r="C91" s="50">
        <v>25</v>
      </c>
      <c r="D91" s="48">
        <v>25</v>
      </c>
      <c r="E91" s="64">
        <v>25</v>
      </c>
      <c r="F91" s="48">
        <v>1.9</v>
      </c>
      <c r="G91" s="49">
        <v>0.2</v>
      </c>
      <c r="H91" s="43">
        <v>12.3</v>
      </c>
      <c r="I91" s="48">
        <v>58.75</v>
      </c>
      <c r="J91" s="49">
        <v>0</v>
      </c>
      <c r="K91" s="34" t="s">
        <v>178</v>
      </c>
    </row>
    <row r="92" spans="1:11" ht="21.75" customHeight="1">
      <c r="A92" s="1" t="s">
        <v>59</v>
      </c>
      <c r="C92" s="47" t="s">
        <v>251</v>
      </c>
      <c r="D92" s="49"/>
      <c r="E92" s="48"/>
      <c r="F92" s="49">
        <v>6.3063063063063057E-2</v>
      </c>
      <c r="G92" s="48">
        <v>1.8018018018018018E-2</v>
      </c>
      <c r="H92" s="49">
        <v>6.0138296664991309</v>
      </c>
      <c r="I92" s="48">
        <v>23.935212957408517</v>
      </c>
      <c r="J92" s="49">
        <v>0.03</v>
      </c>
      <c r="K92" s="72" t="s">
        <v>328</v>
      </c>
    </row>
    <row r="93" spans="1:11">
      <c r="A93" s="1"/>
      <c r="B93" s="9" t="s">
        <v>208</v>
      </c>
      <c r="C93" s="47"/>
      <c r="D93" s="49">
        <v>0.45</v>
      </c>
      <c r="E93" s="48">
        <v>0.45</v>
      </c>
      <c r="F93" s="49"/>
      <c r="G93" s="48"/>
      <c r="H93" s="49"/>
      <c r="I93" s="48"/>
      <c r="J93" s="49"/>
      <c r="K93" s="34"/>
    </row>
    <row r="94" spans="1:11">
      <c r="A94" s="1"/>
      <c r="B94" s="9" t="s">
        <v>61</v>
      </c>
      <c r="C94" s="47"/>
      <c r="D94" s="49">
        <v>6</v>
      </c>
      <c r="E94" s="48">
        <v>6</v>
      </c>
      <c r="F94" s="49"/>
      <c r="G94" s="48"/>
      <c r="H94" s="49"/>
      <c r="I94" s="48"/>
      <c r="J94" s="49"/>
      <c r="K94" s="34"/>
    </row>
    <row r="95" spans="1:11">
      <c r="A95" s="1"/>
      <c r="B95" s="9" t="s">
        <v>28</v>
      </c>
      <c r="C95" s="47"/>
      <c r="D95" s="49">
        <v>180</v>
      </c>
      <c r="E95" s="48">
        <v>180</v>
      </c>
      <c r="F95" s="49"/>
      <c r="G95" s="48"/>
      <c r="H95" s="49"/>
      <c r="I95" s="48"/>
      <c r="J95" s="49"/>
      <c r="K95" s="34"/>
    </row>
    <row r="96" spans="1:11" ht="30">
      <c r="A96" s="9" t="s">
        <v>191</v>
      </c>
      <c r="B96" s="9" t="s">
        <v>455</v>
      </c>
      <c r="C96" s="121">
        <v>20</v>
      </c>
      <c r="D96" s="122">
        <v>20</v>
      </c>
      <c r="E96" s="123">
        <v>20</v>
      </c>
      <c r="F96" s="122">
        <v>0.75</v>
      </c>
      <c r="G96" s="123">
        <v>6.1</v>
      </c>
      <c r="H96" s="122">
        <v>12.5</v>
      </c>
      <c r="I96" s="123">
        <v>108.5</v>
      </c>
      <c r="J96" s="122"/>
      <c r="K96" s="65" t="s">
        <v>456</v>
      </c>
    </row>
    <row r="97" spans="1:11">
      <c r="A97" s="443" t="s">
        <v>54</v>
      </c>
      <c r="B97" s="444"/>
      <c r="C97" s="92">
        <v>100</v>
      </c>
      <c r="D97" s="91">
        <v>100</v>
      </c>
      <c r="E97" s="92">
        <v>100</v>
      </c>
      <c r="F97" s="94">
        <v>0.4</v>
      </c>
      <c r="G97" s="94">
        <v>0.4</v>
      </c>
      <c r="H97" s="94">
        <v>9.8000000000000007</v>
      </c>
      <c r="I97" s="94">
        <v>47</v>
      </c>
      <c r="J97" s="94">
        <v>10</v>
      </c>
      <c r="K97" s="195" t="s">
        <v>140</v>
      </c>
    </row>
    <row r="98" spans="1:11" ht="16.5" thickBot="1">
      <c r="A98" s="443" t="s">
        <v>454</v>
      </c>
      <c r="B98" s="446"/>
      <c r="C98" s="445"/>
      <c r="D98" s="447"/>
      <c r="E98" s="448"/>
      <c r="F98" s="536"/>
      <c r="G98" s="445"/>
      <c r="H98" s="449"/>
      <c r="I98" s="445"/>
      <c r="J98" s="450"/>
      <c r="K98" s="195" t="s">
        <v>141</v>
      </c>
    </row>
    <row r="99" spans="1:11" s="58" customFormat="1" ht="16.5" thickBot="1">
      <c r="A99" s="51" t="s">
        <v>39</v>
      </c>
      <c r="B99" s="52"/>
      <c r="C99" s="666">
        <f>C97+C96+186+C91+C84</f>
        <v>461</v>
      </c>
      <c r="D99" s="95"/>
      <c r="E99" s="55"/>
      <c r="F99" s="56">
        <f>F97+F96+F92+F91+F84</f>
        <v>15.193063063063063</v>
      </c>
      <c r="G99" s="56">
        <f t="shared" ref="G99:J99" si="1">G97+G96+G92+G91+G84</f>
        <v>28.238018018018018</v>
      </c>
      <c r="H99" s="56">
        <f t="shared" si="1"/>
        <v>42.903829666499128</v>
      </c>
      <c r="I99" s="56">
        <f t="shared" si="1"/>
        <v>489.21521295740854</v>
      </c>
      <c r="J99" s="56">
        <f t="shared" si="1"/>
        <v>10.28</v>
      </c>
      <c r="K99" s="59"/>
    </row>
    <row r="100" spans="1:11" s="58" customFormat="1" ht="16.5" thickBot="1">
      <c r="A100" s="51" t="s">
        <v>62</v>
      </c>
      <c r="B100" s="96"/>
      <c r="C100" s="495">
        <f>C30+C35+C82+C99</f>
        <v>1735</v>
      </c>
      <c r="D100" s="97"/>
      <c r="E100" s="97"/>
      <c r="F100" s="97">
        <f>F30+F35+F82+F99</f>
        <v>55.30677276192057</v>
      </c>
      <c r="G100" s="97">
        <f>G30+G35+G82+G99</f>
        <v>73.432010044730475</v>
      </c>
      <c r="H100" s="97">
        <f>H30+H35+H82+H99</f>
        <v>191.99786531224927</v>
      </c>
      <c r="I100" s="97">
        <f>I30+I35+I82+I99</f>
        <v>1666.0155911256884</v>
      </c>
      <c r="J100" s="97">
        <f>J30+J35+J82+J99</f>
        <v>38.199999999999996</v>
      </c>
      <c r="K100" s="57"/>
    </row>
    <row r="101" spans="1:11">
      <c r="C101" s="98"/>
      <c r="D101" s="99"/>
      <c r="E101" s="49"/>
      <c r="F101" s="49"/>
      <c r="G101" s="49"/>
      <c r="H101" s="49"/>
      <c r="I101" s="88"/>
      <c r="J101" s="100"/>
    </row>
    <row r="102" spans="1:11" ht="16.5" thickBot="1">
      <c r="A102" s="163" t="s">
        <v>63</v>
      </c>
      <c r="B102" s="15"/>
      <c r="C102" s="15"/>
      <c r="D102" s="16"/>
      <c r="I102" s="101"/>
      <c r="J102" s="101"/>
      <c r="K102" s="36"/>
    </row>
    <row r="103" spans="1:11" ht="32.25" customHeight="1">
      <c r="A103" s="18" t="s">
        <v>5</v>
      </c>
      <c r="B103" s="19"/>
      <c r="C103" s="42" t="s">
        <v>6</v>
      </c>
      <c r="D103" s="102" t="s">
        <v>7</v>
      </c>
      <c r="E103" s="102" t="s">
        <v>7</v>
      </c>
      <c r="F103" s="21" t="s">
        <v>8</v>
      </c>
      <c r="G103" s="88"/>
      <c r="H103" s="102"/>
      <c r="I103" s="21" t="s">
        <v>9</v>
      </c>
      <c r="J103" s="23" t="s">
        <v>10</v>
      </c>
      <c r="K103" s="42" t="s">
        <v>64</v>
      </c>
    </row>
    <row r="104" spans="1:11" ht="16.5" thickBot="1">
      <c r="A104" s="103" t="s">
        <v>12</v>
      </c>
      <c r="B104" s="104"/>
      <c r="C104" s="105" t="s">
        <v>13</v>
      </c>
      <c r="D104" s="106" t="s">
        <v>14</v>
      </c>
      <c r="E104" s="107" t="s">
        <v>14</v>
      </c>
      <c r="F104" s="30"/>
      <c r="G104" s="31"/>
      <c r="H104" s="31"/>
      <c r="I104" s="28" t="s">
        <v>15</v>
      </c>
      <c r="J104" s="28"/>
      <c r="K104" s="105" t="s">
        <v>65</v>
      </c>
    </row>
    <row r="105" spans="1:11" ht="16.5" thickBot="1">
      <c r="A105" s="35"/>
      <c r="B105" s="36"/>
      <c r="C105" s="108"/>
      <c r="D105" s="38" t="s">
        <v>16</v>
      </c>
      <c r="E105" s="82" t="s">
        <v>17</v>
      </c>
      <c r="F105" s="38" t="s">
        <v>18</v>
      </c>
      <c r="G105" s="39" t="s">
        <v>19</v>
      </c>
      <c r="H105" s="38" t="s">
        <v>20</v>
      </c>
      <c r="I105" s="39" t="s">
        <v>21</v>
      </c>
      <c r="J105" s="39" t="s">
        <v>22</v>
      </c>
      <c r="K105" s="80"/>
    </row>
    <row r="106" spans="1:11">
      <c r="A106" s="18"/>
      <c r="B106" s="170" t="s">
        <v>23</v>
      </c>
      <c r="C106" s="42"/>
      <c r="D106" s="88"/>
      <c r="E106" s="44"/>
      <c r="F106" s="100"/>
      <c r="G106" s="44"/>
      <c r="H106" s="100"/>
      <c r="I106" s="44"/>
      <c r="J106" s="100"/>
      <c r="K106" s="34"/>
    </row>
    <row r="107" spans="1:11" ht="31.5">
      <c r="A107" s="1" t="s">
        <v>245</v>
      </c>
      <c r="C107" s="47" t="s">
        <v>250</v>
      </c>
      <c r="D107" s="49"/>
      <c r="E107" s="48"/>
      <c r="F107" s="49">
        <v>4.8099999999999996</v>
      </c>
      <c r="G107" s="48">
        <v>7.85</v>
      </c>
      <c r="H107" s="49">
        <v>29.38</v>
      </c>
      <c r="I107" s="48">
        <v>207.32</v>
      </c>
      <c r="J107" s="49">
        <v>0.86</v>
      </c>
      <c r="K107" s="34" t="s">
        <v>231</v>
      </c>
    </row>
    <row r="108" spans="1:11">
      <c r="A108" s="1"/>
      <c r="B108" s="9" t="s">
        <v>230</v>
      </c>
      <c r="C108" s="47"/>
      <c r="D108" s="49">
        <v>22.5</v>
      </c>
      <c r="E108" s="48">
        <v>22.5</v>
      </c>
      <c r="F108" s="49"/>
      <c r="G108" s="48"/>
      <c r="H108" s="49"/>
      <c r="I108" s="48"/>
      <c r="J108" s="49"/>
      <c r="K108" s="34"/>
    </row>
    <row r="109" spans="1:11">
      <c r="A109" s="1"/>
      <c r="B109" s="9" t="s">
        <v>27</v>
      </c>
      <c r="C109" s="47"/>
      <c r="D109" s="49">
        <v>90</v>
      </c>
      <c r="E109" s="48">
        <v>90</v>
      </c>
      <c r="F109" s="49"/>
      <c r="G109" s="48"/>
      <c r="H109" s="49"/>
      <c r="I109" s="48"/>
      <c r="J109" s="49"/>
      <c r="K109" s="34"/>
    </row>
    <row r="110" spans="1:11">
      <c r="A110" s="1"/>
      <c r="B110" s="9" t="s">
        <v>66</v>
      </c>
      <c r="C110" s="47"/>
      <c r="D110" s="49">
        <v>68</v>
      </c>
      <c r="E110" s="48">
        <v>68</v>
      </c>
      <c r="F110" s="49"/>
      <c r="G110" s="48"/>
      <c r="H110" s="49"/>
      <c r="I110" s="48"/>
      <c r="J110" s="49"/>
      <c r="K110" s="34"/>
    </row>
    <row r="111" spans="1:11">
      <c r="A111" s="1"/>
      <c r="B111" s="9" t="s">
        <v>29</v>
      </c>
      <c r="C111" s="47"/>
      <c r="D111" s="49">
        <v>2.5</v>
      </c>
      <c r="E111" s="48">
        <v>2.5</v>
      </c>
      <c r="F111" s="49"/>
      <c r="G111" s="48"/>
      <c r="H111" s="49"/>
      <c r="I111" s="48"/>
      <c r="J111" s="49"/>
      <c r="K111" s="34"/>
    </row>
    <row r="112" spans="1:11">
      <c r="A112" s="1"/>
      <c r="B112" s="9" t="s">
        <v>190</v>
      </c>
      <c r="C112" s="47"/>
      <c r="D112" s="49">
        <v>0.5</v>
      </c>
      <c r="E112" s="48">
        <v>0.5</v>
      </c>
      <c r="F112" s="49"/>
      <c r="G112" s="48"/>
      <c r="H112" s="49"/>
      <c r="I112" s="48"/>
      <c r="J112" s="49"/>
      <c r="K112" s="34"/>
    </row>
    <row r="113" spans="1:11">
      <c r="A113" s="1"/>
      <c r="B113" s="15" t="s">
        <v>31</v>
      </c>
      <c r="C113" s="47"/>
      <c r="D113" s="49">
        <v>3</v>
      </c>
      <c r="E113" s="48">
        <v>3</v>
      </c>
      <c r="F113" s="49"/>
      <c r="G113" s="48"/>
      <c r="H113" s="49"/>
      <c r="I113" s="48"/>
      <c r="J113" s="49"/>
      <c r="K113" s="34"/>
    </row>
    <row r="114" spans="1:11">
      <c r="A114" s="1" t="s">
        <v>67</v>
      </c>
      <c r="C114" s="47" t="s">
        <v>251</v>
      </c>
      <c r="E114" s="45"/>
      <c r="F114" s="49">
        <v>3.6672661870503602</v>
      </c>
      <c r="G114" s="48">
        <v>3.1870503597122304</v>
      </c>
      <c r="H114" s="49">
        <v>10.87</v>
      </c>
      <c r="I114" s="48">
        <v>90.78</v>
      </c>
      <c r="J114" s="49">
        <v>1.43</v>
      </c>
      <c r="K114" s="34" t="s">
        <v>329</v>
      </c>
    </row>
    <row r="115" spans="1:11">
      <c r="A115" s="1"/>
      <c r="B115" s="9" t="s">
        <v>69</v>
      </c>
      <c r="C115" s="47"/>
      <c r="D115" s="49">
        <v>2</v>
      </c>
      <c r="E115" s="48">
        <v>2</v>
      </c>
      <c r="F115" s="49"/>
      <c r="G115" s="48"/>
      <c r="H115" s="49"/>
      <c r="I115" s="48"/>
      <c r="J115" s="49"/>
      <c r="K115" s="34"/>
    </row>
    <row r="116" spans="1:11">
      <c r="A116" s="1"/>
      <c r="B116" s="9" t="s">
        <v>29</v>
      </c>
      <c r="C116" s="47"/>
      <c r="D116" s="49">
        <v>6</v>
      </c>
      <c r="E116" s="48">
        <v>6</v>
      </c>
      <c r="F116" s="49"/>
      <c r="G116" s="48"/>
      <c r="H116" s="49"/>
      <c r="I116" s="48"/>
      <c r="J116" s="49"/>
      <c r="K116" s="34"/>
    </row>
    <row r="117" spans="1:11">
      <c r="A117" s="50"/>
      <c r="B117" s="9" t="s">
        <v>27</v>
      </c>
      <c r="C117" s="47"/>
      <c r="D117" s="49">
        <v>110</v>
      </c>
      <c r="E117" s="48">
        <v>110</v>
      </c>
      <c r="F117" s="49"/>
      <c r="G117" s="48"/>
      <c r="H117" s="49"/>
      <c r="I117" s="48"/>
      <c r="J117" s="49"/>
      <c r="K117" s="34"/>
    </row>
    <row r="118" spans="1:11">
      <c r="A118" s="50"/>
      <c r="B118" s="9" t="s">
        <v>28</v>
      </c>
      <c r="C118" s="47"/>
      <c r="D118" s="49">
        <v>80</v>
      </c>
      <c r="E118" s="48">
        <v>80</v>
      </c>
      <c r="F118" s="49"/>
      <c r="G118" s="48"/>
      <c r="H118" s="49"/>
      <c r="I118" s="48"/>
      <c r="J118" s="49"/>
      <c r="K118" s="34"/>
    </row>
    <row r="119" spans="1:11" ht="31.5">
      <c r="A119" s="1" t="s">
        <v>173</v>
      </c>
      <c r="C119" s="68" t="s">
        <v>252</v>
      </c>
      <c r="E119" s="45"/>
      <c r="F119" s="49">
        <v>3.61</v>
      </c>
      <c r="G119" s="48">
        <v>5.83</v>
      </c>
      <c r="H119" s="49">
        <v>15.49</v>
      </c>
      <c r="I119" s="48">
        <v>128.77000000000001</v>
      </c>
      <c r="J119" s="49">
        <v>7.0000000000000007E-2</v>
      </c>
      <c r="K119" s="34" t="s">
        <v>199</v>
      </c>
    </row>
    <row r="120" spans="1:11">
      <c r="A120" s="1"/>
      <c r="B120" s="9" t="s">
        <v>38</v>
      </c>
      <c r="C120" s="47"/>
      <c r="D120" s="49">
        <v>30</v>
      </c>
      <c r="E120" s="48">
        <v>30</v>
      </c>
      <c r="F120" s="49"/>
      <c r="G120" s="48"/>
      <c r="H120" s="49"/>
      <c r="I120" s="48"/>
      <c r="J120" s="49"/>
      <c r="K120" s="34"/>
    </row>
    <row r="121" spans="1:11">
      <c r="A121" s="1"/>
      <c r="B121" s="9" t="s">
        <v>70</v>
      </c>
      <c r="C121" s="47"/>
      <c r="D121" s="49">
        <v>5.0999999999999996</v>
      </c>
      <c r="E121" s="48">
        <v>5</v>
      </c>
      <c r="F121" s="49"/>
      <c r="G121" s="48"/>
      <c r="H121" s="49"/>
      <c r="I121" s="48"/>
      <c r="J121" s="49"/>
      <c r="K121" s="34"/>
    </row>
    <row r="122" spans="1:11" ht="16.5" thickBot="1">
      <c r="B122" s="9" t="s">
        <v>31</v>
      </c>
      <c r="C122" s="108"/>
      <c r="D122" s="49">
        <v>5</v>
      </c>
      <c r="E122" s="81">
        <v>5</v>
      </c>
      <c r="F122" s="49" t="s">
        <v>3</v>
      </c>
      <c r="G122" s="81"/>
      <c r="H122" s="49"/>
      <c r="I122" s="81"/>
      <c r="J122" s="49"/>
      <c r="K122" s="34"/>
    </row>
    <row r="123" spans="1:11" s="58" customFormat="1" ht="16.5" thickBot="1">
      <c r="A123" s="51" t="s">
        <v>39</v>
      </c>
      <c r="B123" s="52"/>
      <c r="C123" s="53">
        <v>409</v>
      </c>
      <c r="D123" s="55"/>
      <c r="E123" s="55"/>
      <c r="F123" s="2">
        <f>SUM(F107:F122)</f>
        <v>12.087266187050359</v>
      </c>
      <c r="G123" s="2">
        <f>SUM(G107:G122)</f>
        <v>16.867050359712231</v>
      </c>
      <c r="H123" s="2">
        <f>SUM(H107:H122)</f>
        <v>55.74</v>
      </c>
      <c r="I123" s="2">
        <f>SUM(I107:I122)</f>
        <v>426.87</v>
      </c>
      <c r="J123" s="2">
        <f>SUM(J107:J122)</f>
        <v>2.36</v>
      </c>
      <c r="K123" s="2"/>
    </row>
    <row r="124" spans="1:11">
      <c r="A124" s="1"/>
      <c r="B124" s="163" t="s">
        <v>40</v>
      </c>
      <c r="C124" s="47"/>
      <c r="D124" s="49"/>
      <c r="E124" s="48"/>
      <c r="F124" s="48"/>
      <c r="G124" s="48"/>
      <c r="H124" s="48"/>
      <c r="I124" s="43"/>
      <c r="J124" s="43"/>
      <c r="K124" s="34"/>
    </row>
    <row r="125" spans="1:11" ht="16.5" thickBot="1">
      <c r="A125" s="304" t="s">
        <v>352</v>
      </c>
      <c r="B125" s="325"/>
      <c r="C125" s="322">
        <v>200</v>
      </c>
      <c r="D125" s="442">
        <v>200</v>
      </c>
      <c r="E125" s="322">
        <v>200</v>
      </c>
      <c r="F125" s="323">
        <v>1</v>
      </c>
      <c r="G125" s="324"/>
      <c r="H125" s="323">
        <v>20.2</v>
      </c>
      <c r="I125" s="324">
        <v>84.44</v>
      </c>
      <c r="J125" s="323">
        <v>4</v>
      </c>
      <c r="K125" s="324" t="s">
        <v>260</v>
      </c>
    </row>
    <row r="126" spans="1:11" s="58" customFormat="1" ht="16.5" thickBot="1">
      <c r="A126" s="51" t="s">
        <v>39</v>
      </c>
      <c r="B126" s="52"/>
      <c r="C126" s="53">
        <v>200</v>
      </c>
      <c r="D126" s="54"/>
      <c r="E126" s="59"/>
      <c r="F126" s="56">
        <f>F125</f>
        <v>1</v>
      </c>
      <c r="G126" s="56">
        <f>G125</f>
        <v>0</v>
      </c>
      <c r="H126" s="56">
        <f>H125</f>
        <v>20.2</v>
      </c>
      <c r="I126" s="56">
        <f>I125</f>
        <v>84.44</v>
      </c>
      <c r="J126" s="56">
        <f>J125</f>
        <v>4</v>
      </c>
      <c r="K126" s="57"/>
    </row>
    <row r="127" spans="1:11">
      <c r="A127" s="18"/>
      <c r="B127" s="170" t="s">
        <v>41</v>
      </c>
      <c r="C127" s="42"/>
      <c r="D127" s="102"/>
      <c r="E127" s="111"/>
      <c r="F127" s="21"/>
      <c r="G127" s="22"/>
      <c r="H127" s="88"/>
      <c r="I127" s="22"/>
      <c r="K127" s="34"/>
    </row>
    <row r="128" spans="1:11" ht="36.75" customHeight="1">
      <c r="A128" s="119" t="s">
        <v>348</v>
      </c>
      <c r="B128" s="120"/>
      <c r="C128" s="322">
        <v>60</v>
      </c>
      <c r="D128" s="323"/>
      <c r="E128" s="324"/>
      <c r="F128" s="323">
        <v>0.86</v>
      </c>
      <c r="G128" s="324">
        <v>3.66</v>
      </c>
      <c r="H128" s="323">
        <v>5.01</v>
      </c>
      <c r="I128" s="324">
        <v>56.34</v>
      </c>
      <c r="J128" s="323">
        <v>4.01</v>
      </c>
      <c r="K128" s="667" t="s">
        <v>350</v>
      </c>
    </row>
    <row r="129" spans="1:11" ht="17.25" customHeight="1">
      <c r="A129" s="119"/>
      <c r="B129" s="120" t="s">
        <v>276</v>
      </c>
      <c r="C129" s="322"/>
      <c r="D129" s="323">
        <v>72.959999999999994</v>
      </c>
      <c r="E129" s="324">
        <v>57</v>
      </c>
      <c r="F129" s="323"/>
      <c r="G129" s="324"/>
      <c r="H129" s="323"/>
      <c r="I129" s="324"/>
      <c r="J129" s="323"/>
      <c r="K129" s="324"/>
    </row>
    <row r="130" spans="1:11" ht="17.25" customHeight="1">
      <c r="A130" s="119"/>
      <c r="B130" s="120" t="s">
        <v>130</v>
      </c>
      <c r="C130" s="322"/>
      <c r="D130" s="323">
        <v>3.6</v>
      </c>
      <c r="E130" s="324">
        <v>3.6</v>
      </c>
      <c r="F130" s="323"/>
      <c r="G130" s="324"/>
      <c r="H130" s="323"/>
      <c r="I130" s="324"/>
      <c r="J130" s="323"/>
      <c r="K130" s="324"/>
    </row>
    <row r="131" spans="1:11" ht="47.25">
      <c r="A131" s="1" t="s">
        <v>312</v>
      </c>
      <c r="C131" s="47" t="s">
        <v>227</v>
      </c>
      <c r="D131" s="49"/>
      <c r="E131" s="48"/>
      <c r="F131" s="43">
        <v>1.5</v>
      </c>
      <c r="G131" s="48">
        <v>4.7699999999999996</v>
      </c>
      <c r="H131" s="49">
        <v>8.1168561654173175</v>
      </c>
      <c r="I131" s="48">
        <v>87.64</v>
      </c>
      <c r="J131" s="49">
        <v>7.71</v>
      </c>
      <c r="K131" s="34" t="s">
        <v>330</v>
      </c>
    </row>
    <row r="132" spans="1:11">
      <c r="A132" s="1"/>
      <c r="B132" s="9" t="s">
        <v>51</v>
      </c>
      <c r="C132" s="47"/>
      <c r="D132" s="49">
        <v>18.75</v>
      </c>
      <c r="E132" s="48">
        <v>15</v>
      </c>
      <c r="F132" s="43"/>
      <c r="G132" s="48"/>
      <c r="H132" s="49"/>
      <c r="I132" s="48"/>
      <c r="J132" s="49"/>
      <c r="K132" s="34"/>
    </row>
    <row r="133" spans="1:11">
      <c r="A133" s="1"/>
      <c r="B133" s="9" t="s">
        <v>46</v>
      </c>
      <c r="C133" s="47"/>
      <c r="D133" s="49">
        <v>19.954000000000001</v>
      </c>
      <c r="E133" s="48">
        <v>15</v>
      </c>
      <c r="F133" s="43"/>
      <c r="G133" s="48"/>
      <c r="H133" s="49"/>
      <c r="I133" s="48"/>
      <c r="J133" s="49"/>
      <c r="K133" s="34"/>
    </row>
    <row r="134" spans="1:11">
      <c r="A134" s="1"/>
      <c r="B134" s="9" t="s">
        <v>47</v>
      </c>
      <c r="C134" s="47"/>
      <c r="D134" s="49">
        <v>12.5</v>
      </c>
      <c r="E134" s="48">
        <v>10</v>
      </c>
      <c r="F134" s="43"/>
      <c r="G134" s="48"/>
      <c r="H134" s="49"/>
      <c r="I134" s="48"/>
      <c r="K134" s="34"/>
    </row>
    <row r="135" spans="1:11">
      <c r="A135" s="1"/>
      <c r="B135" s="9" t="s">
        <v>42</v>
      </c>
      <c r="C135" s="47"/>
      <c r="D135" s="49">
        <v>9.6</v>
      </c>
      <c r="E135" s="48">
        <v>8</v>
      </c>
      <c r="F135" s="43"/>
      <c r="G135" s="48"/>
      <c r="H135" s="49"/>
      <c r="I135" s="48"/>
      <c r="K135" s="34"/>
    </row>
    <row r="136" spans="1:11">
      <c r="A136" s="1"/>
      <c r="B136" s="9" t="s">
        <v>71</v>
      </c>
      <c r="C136" s="47"/>
      <c r="D136" s="49">
        <v>38.4</v>
      </c>
      <c r="E136" s="48">
        <v>30</v>
      </c>
      <c r="F136" s="43"/>
      <c r="G136" s="48"/>
      <c r="H136" s="49"/>
      <c r="I136" s="48"/>
      <c r="K136" s="34"/>
    </row>
    <row r="137" spans="1:11">
      <c r="A137" s="1"/>
      <c r="B137" s="9" t="s">
        <v>29</v>
      </c>
      <c r="C137" s="47"/>
      <c r="D137" s="49">
        <v>1.8</v>
      </c>
      <c r="E137" s="48">
        <v>1.8</v>
      </c>
      <c r="F137" s="43"/>
      <c r="G137" s="48"/>
      <c r="H137" s="49"/>
      <c r="I137" s="48"/>
      <c r="K137" s="34"/>
    </row>
    <row r="138" spans="1:11">
      <c r="A138" s="1"/>
      <c r="B138" s="9" t="s">
        <v>53</v>
      </c>
      <c r="C138" s="47"/>
      <c r="D138" s="49">
        <v>1</v>
      </c>
      <c r="E138" s="48">
        <v>1</v>
      </c>
      <c r="F138" s="43"/>
      <c r="G138" s="48"/>
      <c r="H138" s="49"/>
      <c r="I138" s="48"/>
      <c r="K138" s="34"/>
    </row>
    <row r="139" spans="1:11">
      <c r="A139" s="1"/>
      <c r="B139" s="9" t="s">
        <v>48</v>
      </c>
      <c r="C139" s="47"/>
      <c r="D139" s="49">
        <v>3.6</v>
      </c>
      <c r="E139" s="48">
        <v>3.6</v>
      </c>
      <c r="F139" s="43"/>
      <c r="G139" s="48"/>
      <c r="H139" s="49"/>
      <c r="I139" s="48"/>
      <c r="K139" s="34"/>
    </row>
    <row r="140" spans="1:11">
      <c r="A140" s="1"/>
      <c r="B140" s="15" t="s">
        <v>190</v>
      </c>
      <c r="C140" s="47"/>
      <c r="D140" s="49">
        <v>0.8</v>
      </c>
      <c r="E140" s="48">
        <v>0.8</v>
      </c>
      <c r="F140" s="43"/>
      <c r="G140" s="48"/>
      <c r="H140" s="49"/>
      <c r="I140" s="48"/>
      <c r="K140" s="34"/>
    </row>
    <row r="141" spans="1:11">
      <c r="A141" s="1"/>
      <c r="B141" s="9" t="s">
        <v>145</v>
      </c>
      <c r="C141" s="47"/>
      <c r="D141" s="49">
        <v>140</v>
      </c>
      <c r="E141" s="48">
        <v>140</v>
      </c>
      <c r="F141" s="43"/>
      <c r="G141" s="48"/>
      <c r="H141" s="49"/>
      <c r="I141" s="48"/>
      <c r="K141" s="34"/>
    </row>
    <row r="142" spans="1:11">
      <c r="A142" s="1"/>
      <c r="B142" s="9" t="s">
        <v>72</v>
      </c>
      <c r="C142" s="47"/>
      <c r="D142" s="49">
        <v>7</v>
      </c>
      <c r="E142" s="48">
        <v>7</v>
      </c>
      <c r="F142" s="49"/>
      <c r="G142" s="48"/>
      <c r="H142" s="49"/>
      <c r="I142" s="48"/>
      <c r="K142" s="34"/>
    </row>
    <row r="143" spans="1:11" ht="19.5" customHeight="1">
      <c r="A143" s="1" t="s">
        <v>315</v>
      </c>
      <c r="C143" s="47">
        <v>200</v>
      </c>
      <c r="D143" s="112"/>
      <c r="E143" s="113"/>
      <c r="F143" s="49">
        <v>11.185325000000001</v>
      </c>
      <c r="G143" s="48">
        <v>10.93385</v>
      </c>
      <c r="H143" s="49">
        <v>31.802150000000001</v>
      </c>
      <c r="I143" s="48">
        <v>282.55250000000001</v>
      </c>
      <c r="J143" s="49">
        <v>0.18</v>
      </c>
      <c r="K143" s="34" t="s">
        <v>331</v>
      </c>
    </row>
    <row r="144" spans="1:11">
      <c r="A144" s="1"/>
      <c r="B144" s="73" t="s">
        <v>294</v>
      </c>
      <c r="C144" s="68"/>
      <c r="D144" s="49">
        <v>78</v>
      </c>
      <c r="E144" s="113">
        <v>73.599999999999994</v>
      </c>
      <c r="F144" s="49"/>
      <c r="G144" s="48"/>
      <c r="H144" s="49"/>
      <c r="I144" s="48"/>
      <c r="J144" s="49"/>
      <c r="K144" s="34"/>
    </row>
    <row r="145" spans="1:11">
      <c r="A145" s="1"/>
      <c r="B145" s="73" t="s">
        <v>314</v>
      </c>
      <c r="C145" s="68"/>
      <c r="D145" s="49"/>
      <c r="E145" s="113">
        <v>32</v>
      </c>
      <c r="F145" s="49"/>
      <c r="G145" s="48"/>
      <c r="H145" s="49"/>
      <c r="I145" s="48"/>
      <c r="J145" s="49"/>
      <c r="K145" s="34"/>
    </row>
    <row r="146" spans="1:11">
      <c r="A146" s="1"/>
      <c r="B146" s="9" t="s">
        <v>57</v>
      </c>
      <c r="C146" s="68"/>
      <c r="D146" s="112">
        <v>8</v>
      </c>
      <c r="E146" s="113">
        <v>8</v>
      </c>
      <c r="F146" s="49"/>
      <c r="G146" s="48"/>
      <c r="H146" s="49"/>
      <c r="I146" s="48"/>
      <c r="J146" s="49"/>
      <c r="K146" s="34"/>
    </row>
    <row r="147" spans="1:11">
      <c r="A147" s="1"/>
      <c r="B147" s="9" t="s">
        <v>42</v>
      </c>
      <c r="C147" s="68"/>
      <c r="D147" s="112">
        <v>11.9</v>
      </c>
      <c r="E147" s="48">
        <v>10</v>
      </c>
      <c r="F147" s="49"/>
      <c r="G147" s="48"/>
      <c r="H147" s="49"/>
      <c r="I147" s="48"/>
      <c r="K147" s="34"/>
    </row>
    <row r="148" spans="1:11">
      <c r="A148" s="1"/>
      <c r="B148" s="9" t="s">
        <v>47</v>
      </c>
      <c r="C148" s="68"/>
      <c r="D148" s="112">
        <v>16.25</v>
      </c>
      <c r="E148" s="48">
        <v>13</v>
      </c>
      <c r="F148" s="49"/>
      <c r="G148" s="48"/>
      <c r="H148" s="49"/>
      <c r="I148" s="48"/>
      <c r="K148" s="34"/>
    </row>
    <row r="149" spans="1:11">
      <c r="A149" s="1"/>
      <c r="B149" s="9" t="s">
        <v>25</v>
      </c>
      <c r="C149" s="68"/>
      <c r="D149" s="112">
        <v>55</v>
      </c>
      <c r="E149" s="113">
        <v>55</v>
      </c>
      <c r="F149" s="43"/>
      <c r="G149" s="48"/>
      <c r="H149" s="49"/>
      <c r="I149" s="48"/>
      <c r="J149" s="49"/>
      <c r="K149" s="34"/>
    </row>
    <row r="150" spans="1:11">
      <c r="A150" s="1"/>
      <c r="B150" s="9" t="s">
        <v>66</v>
      </c>
      <c r="C150" s="68"/>
      <c r="D150" s="112">
        <v>86</v>
      </c>
      <c r="E150" s="113">
        <v>86</v>
      </c>
      <c r="F150" s="49"/>
      <c r="G150" s="48"/>
      <c r="H150" s="49"/>
      <c r="I150" s="48"/>
      <c r="K150" s="34"/>
    </row>
    <row r="151" spans="1:11">
      <c r="A151" s="1"/>
      <c r="B151" s="15" t="s">
        <v>190</v>
      </c>
      <c r="C151" s="68"/>
      <c r="D151" s="114">
        <v>0.8</v>
      </c>
      <c r="E151" s="113">
        <v>0.8</v>
      </c>
      <c r="F151" s="43"/>
      <c r="G151" s="48"/>
      <c r="H151" s="49"/>
      <c r="I151" s="48"/>
      <c r="K151" s="34"/>
    </row>
    <row r="152" spans="1:11">
      <c r="A152" s="1"/>
      <c r="B152" s="9" t="s">
        <v>73</v>
      </c>
      <c r="C152" s="68"/>
      <c r="D152" s="112"/>
      <c r="E152" s="113">
        <v>168</v>
      </c>
      <c r="F152" s="49"/>
      <c r="G152" s="48"/>
      <c r="H152" s="49"/>
      <c r="I152" s="48"/>
      <c r="K152" s="34"/>
    </row>
    <row r="153" spans="1:11">
      <c r="A153" s="1" t="s">
        <v>282</v>
      </c>
      <c r="C153" s="47">
        <v>180</v>
      </c>
      <c r="D153" s="49"/>
      <c r="E153" s="48"/>
      <c r="F153" s="49">
        <v>0.14000000000000001</v>
      </c>
      <c r="G153" s="48">
        <v>0.14000000000000001</v>
      </c>
      <c r="H153" s="49">
        <v>25.09</v>
      </c>
      <c r="I153" s="48">
        <v>103.14</v>
      </c>
      <c r="J153" s="49">
        <v>0.81</v>
      </c>
      <c r="K153" s="34" t="s">
        <v>271</v>
      </c>
    </row>
    <row r="154" spans="1:11">
      <c r="A154" s="1"/>
      <c r="B154" s="9" t="s">
        <v>188</v>
      </c>
      <c r="C154" s="47"/>
      <c r="D154" s="49">
        <v>34</v>
      </c>
      <c r="E154" s="48">
        <v>30</v>
      </c>
      <c r="F154" s="49"/>
      <c r="G154" s="48"/>
      <c r="H154" s="49"/>
      <c r="I154" s="48"/>
      <c r="K154" s="34"/>
    </row>
    <row r="155" spans="1:11">
      <c r="A155" s="1"/>
      <c r="B155" s="9" t="s">
        <v>187</v>
      </c>
      <c r="C155" s="47"/>
      <c r="D155" s="49">
        <v>6</v>
      </c>
      <c r="E155" s="48">
        <v>6</v>
      </c>
      <c r="F155" s="49"/>
      <c r="G155" s="48"/>
      <c r="H155" s="49"/>
      <c r="I155" s="48"/>
      <c r="K155" s="34"/>
    </row>
    <row r="156" spans="1:11">
      <c r="A156" s="1"/>
      <c r="B156" s="9" t="s">
        <v>66</v>
      </c>
      <c r="C156" s="47"/>
      <c r="D156" s="49">
        <v>183</v>
      </c>
      <c r="E156" s="48">
        <v>183</v>
      </c>
      <c r="F156" s="49"/>
      <c r="G156" s="48"/>
      <c r="H156" s="49"/>
      <c r="I156" s="48"/>
      <c r="K156" s="34"/>
    </row>
    <row r="157" spans="1:11" ht="32.25" thickBot="1">
      <c r="A157" s="35" t="s">
        <v>209</v>
      </c>
      <c r="B157" s="36"/>
      <c r="C157" s="108">
        <v>45</v>
      </c>
      <c r="D157" s="82">
        <v>45</v>
      </c>
      <c r="E157" s="81">
        <v>45</v>
      </c>
      <c r="F157" s="83">
        <v>2.9729729729729724</v>
      </c>
      <c r="G157" s="81">
        <v>0.54054054054054046</v>
      </c>
      <c r="H157" s="84">
        <v>17.837837837837839</v>
      </c>
      <c r="I157" s="81">
        <v>89.189189189189179</v>
      </c>
      <c r="J157" s="84"/>
      <c r="K157" s="80" t="s">
        <v>177</v>
      </c>
    </row>
    <row r="158" spans="1:11" s="58" customFormat="1" ht="16.5" thickBot="1">
      <c r="A158" s="51" t="s">
        <v>39</v>
      </c>
      <c r="B158" s="96"/>
      <c r="C158" s="115">
        <f>C157+C153+C143+187+C128</f>
        <v>672</v>
      </c>
      <c r="D158" s="2"/>
      <c r="E158" s="56"/>
      <c r="F158" s="2">
        <f>F157+F153+F143+F131+F128</f>
        <v>16.658297972972974</v>
      </c>
      <c r="G158" s="2">
        <f t="shared" ref="G158:J158" si="2">G157+G153+G143+G131+G128</f>
        <v>20.04439054054054</v>
      </c>
      <c r="H158" s="2">
        <f t="shared" si="2"/>
        <v>87.856844003255162</v>
      </c>
      <c r="I158" s="2">
        <f t="shared" si="2"/>
        <v>618.86168918918918</v>
      </c>
      <c r="J158" s="2">
        <f t="shared" si="2"/>
        <v>12.709999999999999</v>
      </c>
      <c r="K158" s="116"/>
    </row>
    <row r="159" spans="1:11" ht="17.25" customHeight="1">
      <c r="A159" s="1"/>
      <c r="B159" s="87" t="s">
        <v>394</v>
      </c>
      <c r="C159" s="117"/>
      <c r="D159" s="91"/>
      <c r="E159" s="117"/>
      <c r="F159" s="93"/>
      <c r="G159" s="118"/>
      <c r="H159" s="93"/>
      <c r="I159" s="118"/>
      <c r="J159" s="93"/>
      <c r="K159" s="24"/>
    </row>
    <row r="160" spans="1:11" ht="31.5">
      <c r="A160" s="1" t="s">
        <v>339</v>
      </c>
      <c r="C160" s="47" t="s">
        <v>214</v>
      </c>
      <c r="D160" s="49"/>
      <c r="E160" s="48"/>
      <c r="F160" s="49">
        <v>24.198</v>
      </c>
      <c r="G160" s="48">
        <v>20.059999999999999</v>
      </c>
      <c r="H160" s="49">
        <v>32.784000000000006</v>
      </c>
      <c r="I160" s="48">
        <v>408.2</v>
      </c>
      <c r="J160" s="49">
        <v>0.54</v>
      </c>
      <c r="K160" s="34" t="s">
        <v>198</v>
      </c>
    </row>
    <row r="161" spans="1:11">
      <c r="A161" s="1"/>
      <c r="B161" s="9" t="s">
        <v>74</v>
      </c>
      <c r="C161" s="47"/>
      <c r="D161" s="49">
        <v>121.55</v>
      </c>
      <c r="E161" s="48">
        <v>119.2</v>
      </c>
      <c r="F161" s="49"/>
      <c r="G161" s="48"/>
      <c r="H161" s="49"/>
      <c r="I161" s="48"/>
      <c r="J161" s="49"/>
      <c r="K161" s="34"/>
    </row>
    <row r="162" spans="1:11">
      <c r="A162" s="1"/>
      <c r="B162" s="9" t="s">
        <v>100</v>
      </c>
      <c r="C162" s="47"/>
      <c r="D162" s="49">
        <v>7.8</v>
      </c>
      <c r="E162" s="48">
        <v>7.8</v>
      </c>
      <c r="F162" s="49"/>
      <c r="G162" s="48"/>
      <c r="H162" s="49"/>
      <c r="I162" s="48"/>
      <c r="J162" s="49"/>
      <c r="K162" s="34"/>
    </row>
    <row r="163" spans="1:11">
      <c r="A163" s="1"/>
      <c r="B163" s="9" t="s">
        <v>43</v>
      </c>
      <c r="C163" s="47"/>
      <c r="D163" s="49">
        <v>6.5</v>
      </c>
      <c r="E163" s="48">
        <v>5.42</v>
      </c>
      <c r="F163" s="49"/>
      <c r="G163" s="48"/>
      <c r="H163" s="49"/>
      <c r="I163" s="48"/>
      <c r="J163" s="49"/>
      <c r="K163" s="34"/>
    </row>
    <row r="164" spans="1:11">
      <c r="A164" s="1"/>
      <c r="B164" s="9" t="s">
        <v>29</v>
      </c>
      <c r="C164" s="47"/>
      <c r="D164" s="49">
        <v>10.4</v>
      </c>
      <c r="E164" s="48">
        <v>10.4</v>
      </c>
      <c r="F164" s="49"/>
      <c r="G164" s="48"/>
      <c r="H164" s="49"/>
      <c r="I164" s="48"/>
      <c r="K164" s="34"/>
    </row>
    <row r="165" spans="1:11">
      <c r="A165" s="1"/>
      <c r="B165" s="9" t="s">
        <v>72</v>
      </c>
      <c r="C165" s="47"/>
      <c r="D165" s="49">
        <v>5.2</v>
      </c>
      <c r="E165" s="48">
        <v>5.2</v>
      </c>
      <c r="F165" s="49"/>
      <c r="G165" s="48"/>
      <c r="H165" s="49"/>
      <c r="I165" s="48"/>
      <c r="K165" s="34"/>
    </row>
    <row r="166" spans="1:11">
      <c r="A166" s="1"/>
      <c r="B166" s="9" t="s">
        <v>31</v>
      </c>
      <c r="C166" s="47"/>
      <c r="D166" s="49">
        <v>5.2</v>
      </c>
      <c r="E166" s="48">
        <v>5.2</v>
      </c>
      <c r="F166" s="49"/>
      <c r="G166" s="48"/>
      <c r="H166" s="49"/>
      <c r="I166" s="48"/>
      <c r="K166" s="34"/>
    </row>
    <row r="167" spans="1:11">
      <c r="A167" s="1"/>
      <c r="B167" s="9" t="s">
        <v>49</v>
      </c>
      <c r="C167" s="47"/>
      <c r="D167" s="49">
        <v>5.2</v>
      </c>
      <c r="E167" s="48">
        <v>5.2</v>
      </c>
      <c r="F167" s="49"/>
      <c r="G167" s="48"/>
      <c r="H167" s="49"/>
      <c r="I167" s="48"/>
      <c r="K167" s="34"/>
    </row>
    <row r="168" spans="1:11">
      <c r="A168" s="1"/>
      <c r="B168" s="15" t="s">
        <v>190</v>
      </c>
      <c r="C168" s="47"/>
      <c r="D168" s="49">
        <v>0.65</v>
      </c>
      <c r="E168" s="48">
        <v>0.65</v>
      </c>
      <c r="F168" s="49"/>
      <c r="G168" s="48"/>
      <c r="H168" s="49"/>
      <c r="I168" s="48"/>
      <c r="K168" s="34"/>
    </row>
    <row r="169" spans="1:11">
      <c r="B169" s="9" t="s">
        <v>338</v>
      </c>
      <c r="C169" s="47"/>
      <c r="D169" s="49">
        <v>20.399999999999999</v>
      </c>
      <c r="E169" s="48">
        <v>20</v>
      </c>
      <c r="F169" s="49"/>
      <c r="G169" s="48"/>
      <c r="H169" s="49"/>
      <c r="I169" s="48"/>
      <c r="K169" s="34"/>
    </row>
    <row r="170" spans="1:11">
      <c r="A170" s="1" t="s">
        <v>76</v>
      </c>
      <c r="C170" s="48" t="s">
        <v>253</v>
      </c>
      <c r="D170" s="49"/>
      <c r="E170" s="48"/>
      <c r="F170" s="49">
        <v>0.13</v>
      </c>
      <c r="G170" s="48">
        <v>0.03</v>
      </c>
      <c r="H170" s="49">
        <v>6.2251798561151066</v>
      </c>
      <c r="I170" s="48">
        <v>26.48</v>
      </c>
      <c r="J170" s="49">
        <v>2.83</v>
      </c>
      <c r="K170" s="78" t="s">
        <v>332</v>
      </c>
    </row>
    <row r="171" spans="1:11">
      <c r="A171" s="1"/>
      <c r="B171" s="9" t="s">
        <v>208</v>
      </c>
      <c r="C171" s="47"/>
      <c r="D171" s="49">
        <v>0.45</v>
      </c>
      <c r="E171" s="48">
        <v>0.45</v>
      </c>
      <c r="F171" s="49"/>
      <c r="G171" s="48"/>
      <c r="H171" s="49"/>
      <c r="I171" s="48"/>
      <c r="J171" s="49"/>
      <c r="K171" s="34"/>
    </row>
    <row r="172" spans="1:11">
      <c r="A172" s="1"/>
      <c r="B172" s="9" t="s">
        <v>29</v>
      </c>
      <c r="C172" s="47"/>
      <c r="D172" s="49">
        <v>6</v>
      </c>
      <c r="E172" s="48">
        <v>6</v>
      </c>
      <c r="F172" s="49"/>
      <c r="G172" s="48"/>
      <c r="H172" s="49"/>
      <c r="I172" s="48"/>
      <c r="J172" s="49"/>
      <c r="K172" s="34"/>
    </row>
    <row r="173" spans="1:11">
      <c r="A173" s="1"/>
      <c r="B173" s="9" t="s">
        <v>78</v>
      </c>
      <c r="C173" s="47"/>
      <c r="D173" s="49">
        <v>8</v>
      </c>
      <c r="E173" s="48">
        <v>7</v>
      </c>
      <c r="F173" s="49"/>
      <c r="G173" s="48"/>
      <c r="H173" s="49"/>
      <c r="I173" s="48"/>
      <c r="J173" s="49"/>
      <c r="K173" s="34"/>
    </row>
    <row r="174" spans="1:11" ht="16.5" thickBot="1">
      <c r="A174" s="1"/>
      <c r="B174" s="9" t="s">
        <v>28</v>
      </c>
      <c r="C174" s="47"/>
      <c r="D174" s="49">
        <v>180</v>
      </c>
      <c r="E174" s="48">
        <v>180</v>
      </c>
      <c r="F174" s="49"/>
      <c r="G174" s="48"/>
      <c r="H174" s="49"/>
      <c r="I174" s="48"/>
      <c r="J174" s="49"/>
      <c r="K174" s="34"/>
    </row>
    <row r="175" spans="1:11" s="58" customFormat="1" ht="16.5" thickBot="1">
      <c r="A175" s="124" t="s">
        <v>39</v>
      </c>
      <c r="B175" s="125"/>
      <c r="C175" s="126">
        <f>180+6+7+130+20</f>
        <v>343</v>
      </c>
      <c r="D175" s="127"/>
      <c r="E175" s="128"/>
      <c r="F175" s="129">
        <f>F170+F160</f>
        <v>24.327999999999999</v>
      </c>
      <c r="G175" s="129">
        <f t="shared" ref="G175:J175" si="3">G170+G160</f>
        <v>20.09</v>
      </c>
      <c r="H175" s="129">
        <f t="shared" si="3"/>
        <v>39.009179856115111</v>
      </c>
      <c r="I175" s="129">
        <f t="shared" si="3"/>
        <v>434.68</v>
      </c>
      <c r="J175" s="129">
        <f t="shared" si="3"/>
        <v>3.37</v>
      </c>
      <c r="K175" s="57"/>
    </row>
    <row r="176" spans="1:11" s="58" customFormat="1" ht="16.5" thickBot="1">
      <c r="A176" s="51" t="s">
        <v>62</v>
      </c>
      <c r="B176" s="96"/>
      <c r="C176" s="496">
        <f>C123+C126+C158+C175</f>
        <v>1624</v>
      </c>
      <c r="D176" s="56"/>
      <c r="E176" s="56"/>
      <c r="F176" s="56">
        <f>F123+F126+F158+F175</f>
        <v>54.073564160023338</v>
      </c>
      <c r="G176" s="56">
        <f>G123+G126+G158+G175</f>
        <v>57.001440900252774</v>
      </c>
      <c r="H176" s="56">
        <f>H123+H126+H158+H175</f>
        <v>202.80602385937027</v>
      </c>
      <c r="I176" s="56">
        <f>I123+I126+I158+I175</f>
        <v>1564.8516891891893</v>
      </c>
      <c r="J176" s="56">
        <f>J123+J126+J158+J175</f>
        <v>22.44</v>
      </c>
      <c r="K176" s="57"/>
    </row>
    <row r="177" spans="1:11">
      <c r="A177" s="15"/>
      <c r="B177" s="15"/>
      <c r="C177" s="99"/>
      <c r="D177" s="99"/>
      <c r="E177" s="49"/>
      <c r="F177" s="62"/>
      <c r="G177" s="62"/>
      <c r="H177" s="62"/>
      <c r="I177" s="130"/>
      <c r="J177" s="130"/>
      <c r="K177" s="19"/>
    </row>
    <row r="178" spans="1:11" ht="16.5" thickBot="1">
      <c r="A178" s="163" t="s">
        <v>79</v>
      </c>
      <c r="B178" s="15"/>
      <c r="C178" s="15"/>
      <c r="D178" s="16"/>
      <c r="I178" s="101"/>
      <c r="J178" s="101"/>
      <c r="K178" s="36"/>
    </row>
    <row r="179" spans="1:11" ht="27.75" customHeight="1">
      <c r="A179" s="18" t="s">
        <v>5</v>
      </c>
      <c r="B179" s="19"/>
      <c r="C179" s="20" t="s">
        <v>6</v>
      </c>
      <c r="D179" s="22" t="s">
        <v>7</v>
      </c>
      <c r="E179" s="22" t="s">
        <v>7</v>
      </c>
      <c r="F179" s="681" t="s">
        <v>8</v>
      </c>
      <c r="G179" s="682"/>
      <c r="H179" s="683"/>
      <c r="I179" s="21" t="s">
        <v>9</v>
      </c>
      <c r="J179" s="21" t="s">
        <v>10</v>
      </c>
      <c r="K179" s="42" t="s">
        <v>64</v>
      </c>
    </row>
    <row r="180" spans="1:11" ht="22.5" customHeight="1" thickBot="1">
      <c r="A180" s="103" t="s">
        <v>12</v>
      </c>
      <c r="B180" s="104"/>
      <c r="C180" s="27" t="s">
        <v>13</v>
      </c>
      <c r="D180" s="48" t="s">
        <v>14</v>
      </c>
      <c r="E180" s="48" t="s">
        <v>14</v>
      </c>
      <c r="F180" s="684"/>
      <c r="G180" s="685"/>
      <c r="H180" s="686"/>
      <c r="I180" s="28" t="s">
        <v>15</v>
      </c>
      <c r="J180" s="131"/>
      <c r="K180" s="105" t="s">
        <v>65</v>
      </c>
    </row>
    <row r="181" spans="1:11" ht="21.75" customHeight="1" thickBot="1">
      <c r="A181" s="1"/>
      <c r="C181" s="50"/>
      <c r="D181" s="38" t="s">
        <v>16</v>
      </c>
      <c r="E181" s="38" t="s">
        <v>17</v>
      </c>
      <c r="F181" s="22" t="s">
        <v>18</v>
      </c>
      <c r="G181" s="22" t="s">
        <v>19</v>
      </c>
      <c r="H181" s="88" t="s">
        <v>20</v>
      </c>
      <c r="I181" s="21" t="s">
        <v>21</v>
      </c>
      <c r="J181" s="21" t="s">
        <v>22</v>
      </c>
      <c r="K181" s="80"/>
    </row>
    <row r="182" spans="1:11">
      <c r="A182" s="18"/>
      <c r="B182" s="170" t="s">
        <v>23</v>
      </c>
      <c r="C182" s="42"/>
      <c r="D182" s="88"/>
      <c r="E182" s="44"/>
      <c r="F182" s="100"/>
      <c r="G182" s="44"/>
      <c r="H182" s="100"/>
      <c r="I182" s="44"/>
      <c r="J182" s="100"/>
      <c r="K182" s="34"/>
    </row>
    <row r="183" spans="1:11" ht="31.5">
      <c r="A183" s="1" t="s">
        <v>274</v>
      </c>
      <c r="C183" s="47" t="s">
        <v>272</v>
      </c>
      <c r="D183" s="49"/>
      <c r="E183" s="48"/>
      <c r="F183" s="49">
        <v>6.056</v>
      </c>
      <c r="G183" s="48">
        <v>6.99</v>
      </c>
      <c r="H183" s="49">
        <v>30.065999999999999</v>
      </c>
      <c r="I183" s="48">
        <v>228</v>
      </c>
      <c r="J183" s="49"/>
      <c r="K183" s="34" t="s">
        <v>275</v>
      </c>
    </row>
    <row r="184" spans="1:11">
      <c r="A184" s="1"/>
      <c r="B184" s="3" t="s">
        <v>261</v>
      </c>
      <c r="C184" s="47"/>
      <c r="D184" s="49">
        <v>22.5</v>
      </c>
      <c r="E184" s="48">
        <v>22.5</v>
      </c>
      <c r="F184" s="49"/>
      <c r="G184" s="48"/>
      <c r="H184" s="49"/>
      <c r="I184" s="48"/>
      <c r="J184" s="49"/>
      <c r="K184" s="34"/>
    </row>
    <row r="185" spans="1:11">
      <c r="A185" s="1"/>
      <c r="B185" s="9" t="s">
        <v>27</v>
      </c>
      <c r="C185" s="47"/>
      <c r="D185" s="49">
        <v>90</v>
      </c>
      <c r="E185" s="48">
        <v>90</v>
      </c>
      <c r="F185" s="49"/>
      <c r="G185" s="48"/>
      <c r="H185" s="49"/>
      <c r="I185" s="48"/>
      <c r="J185" s="49"/>
      <c r="K185" s="34"/>
    </row>
    <row r="186" spans="1:11">
      <c r="A186" s="1"/>
      <c r="B186" s="9" t="s">
        <v>28</v>
      </c>
      <c r="C186" s="47"/>
      <c r="D186" s="49">
        <v>68</v>
      </c>
      <c r="E186" s="48">
        <v>68</v>
      </c>
      <c r="F186" s="49"/>
      <c r="G186" s="48"/>
      <c r="H186" s="49"/>
      <c r="I186" s="48"/>
      <c r="J186" s="49"/>
      <c r="K186" s="34"/>
    </row>
    <row r="187" spans="1:11">
      <c r="A187" s="1"/>
      <c r="B187" s="9" t="s">
        <v>29</v>
      </c>
      <c r="C187" s="47"/>
      <c r="D187" s="49">
        <v>2.5</v>
      </c>
      <c r="E187" s="48">
        <v>2.5</v>
      </c>
      <c r="F187" s="49"/>
      <c r="G187" s="48"/>
      <c r="H187" s="49"/>
      <c r="I187" s="48"/>
      <c r="J187" s="49"/>
      <c r="K187" s="34"/>
    </row>
    <row r="188" spans="1:11">
      <c r="A188" s="1"/>
      <c r="B188" s="15" t="s">
        <v>190</v>
      </c>
      <c r="C188" s="47"/>
      <c r="D188" s="49">
        <v>0.5</v>
      </c>
      <c r="E188" s="48">
        <v>0.5</v>
      </c>
      <c r="F188" s="49"/>
      <c r="G188" s="48"/>
      <c r="H188" s="49"/>
      <c r="I188" s="48"/>
      <c r="J188" s="49"/>
      <c r="K188" s="34"/>
    </row>
    <row r="189" spans="1:11">
      <c r="A189" s="1"/>
      <c r="B189" s="9" t="s">
        <v>31</v>
      </c>
      <c r="C189" s="47"/>
      <c r="D189" s="49">
        <v>5</v>
      </c>
      <c r="E189" s="48">
        <v>5</v>
      </c>
      <c r="F189" s="49"/>
      <c r="G189" s="48"/>
      <c r="H189" s="49"/>
      <c r="I189" s="48"/>
      <c r="J189" s="48"/>
      <c r="K189" s="34"/>
    </row>
    <row r="190" spans="1:11">
      <c r="A190" s="89" t="s">
        <v>397</v>
      </c>
      <c r="B190" s="12"/>
      <c r="C190" s="92" t="s">
        <v>251</v>
      </c>
      <c r="D190" s="132"/>
      <c r="E190" s="133"/>
      <c r="F190" s="93">
        <v>3.0325232901236614</v>
      </c>
      <c r="G190" s="94">
        <v>2.3958740841428243</v>
      </c>
      <c r="H190" s="93">
        <v>10.482708219155825</v>
      </c>
      <c r="I190" s="94">
        <v>75.76195432928796</v>
      </c>
      <c r="J190" s="93">
        <v>1.38</v>
      </c>
      <c r="K190" s="34" t="s">
        <v>176</v>
      </c>
    </row>
    <row r="191" spans="1:11">
      <c r="A191" s="89"/>
      <c r="B191" s="9" t="s">
        <v>208</v>
      </c>
      <c r="C191" s="90"/>
      <c r="D191" s="91">
        <v>0.45</v>
      </c>
      <c r="E191" s="92">
        <v>0.45</v>
      </c>
      <c r="F191" s="93"/>
      <c r="G191" s="94"/>
      <c r="H191" s="93"/>
      <c r="I191" s="94"/>
      <c r="J191" s="93"/>
      <c r="K191" s="34"/>
    </row>
    <row r="192" spans="1:11">
      <c r="A192" s="89"/>
      <c r="B192" s="12" t="s">
        <v>29</v>
      </c>
      <c r="C192" s="90"/>
      <c r="D192" s="91">
        <v>6</v>
      </c>
      <c r="E192" s="92">
        <v>6</v>
      </c>
      <c r="F192" s="93"/>
      <c r="G192" s="94"/>
      <c r="H192" s="93"/>
      <c r="I192" s="94"/>
      <c r="J192" s="93"/>
      <c r="K192" s="34"/>
    </row>
    <row r="193" spans="1:11">
      <c r="A193" s="89"/>
      <c r="B193" s="12" t="s">
        <v>27</v>
      </c>
      <c r="C193" s="90"/>
      <c r="D193" s="91">
        <v>92</v>
      </c>
      <c r="E193" s="92">
        <v>90</v>
      </c>
      <c r="F193" s="93"/>
      <c r="G193" s="94"/>
      <c r="H193" s="93"/>
      <c r="I193" s="94"/>
      <c r="J193" s="93"/>
      <c r="K193" s="34"/>
    </row>
    <row r="194" spans="1:11">
      <c r="A194" s="89"/>
      <c r="B194" s="12" t="s">
        <v>28</v>
      </c>
      <c r="C194" s="90"/>
      <c r="D194" s="91">
        <v>90</v>
      </c>
      <c r="E194" s="92">
        <v>90</v>
      </c>
      <c r="F194" s="93"/>
      <c r="G194" s="94"/>
      <c r="H194" s="93"/>
      <c r="I194" s="94"/>
      <c r="J194" s="93"/>
      <c r="K194" s="34"/>
    </row>
    <row r="195" spans="1:11">
      <c r="A195" s="1" t="s">
        <v>182</v>
      </c>
      <c r="C195" s="47" t="s">
        <v>36</v>
      </c>
      <c r="D195" s="33"/>
      <c r="E195" s="45"/>
      <c r="F195" s="43">
        <v>2.2922522522522524</v>
      </c>
      <c r="G195" s="48">
        <v>4.5008708708708705</v>
      </c>
      <c r="H195" s="49">
        <v>15.49</v>
      </c>
      <c r="I195" s="43">
        <v>111.67867867867868</v>
      </c>
      <c r="J195" s="43"/>
      <c r="K195" s="34" t="s">
        <v>37</v>
      </c>
    </row>
    <row r="196" spans="1:11">
      <c r="A196" s="1"/>
      <c r="B196" s="9" t="s">
        <v>38</v>
      </c>
      <c r="C196" s="47"/>
      <c r="D196" s="43">
        <v>30</v>
      </c>
      <c r="E196" s="48">
        <v>30</v>
      </c>
      <c r="F196" s="43"/>
      <c r="G196" s="48"/>
      <c r="H196" s="48"/>
      <c r="I196" s="43"/>
      <c r="J196" s="43"/>
      <c r="K196" s="34"/>
    </row>
    <row r="197" spans="1:11" ht="16.5" thickBot="1">
      <c r="A197" s="1"/>
      <c r="B197" s="9" t="s">
        <v>31</v>
      </c>
      <c r="C197" s="47"/>
      <c r="D197" s="43">
        <v>5</v>
      </c>
      <c r="E197" s="48">
        <v>5</v>
      </c>
      <c r="F197" s="43" t="s">
        <v>3</v>
      </c>
      <c r="G197" s="48"/>
      <c r="H197" s="48"/>
      <c r="I197" s="43"/>
      <c r="J197" s="43"/>
      <c r="K197" s="34"/>
    </row>
    <row r="198" spans="1:11" s="58" customFormat="1" ht="16.5" thickBot="1">
      <c r="A198" s="51" t="s">
        <v>39</v>
      </c>
      <c r="B198" s="52"/>
      <c r="C198" s="53">
        <v>406</v>
      </c>
      <c r="D198" s="54"/>
      <c r="E198" s="55"/>
      <c r="F198" s="56">
        <f>F195+F190+F183</f>
        <v>11.380775542375915</v>
      </c>
      <c r="G198" s="56">
        <f>G195+G190+G183</f>
        <v>13.886744955013695</v>
      </c>
      <c r="H198" s="56">
        <f>H195+H190+H183</f>
        <v>56.038708219155822</v>
      </c>
      <c r="I198" s="56">
        <f>I195+I190+I183</f>
        <v>415.44063300796665</v>
      </c>
      <c r="J198" s="56">
        <f>J195+J190+J183</f>
        <v>1.38</v>
      </c>
      <c r="K198" s="57"/>
    </row>
    <row r="199" spans="1:11">
      <c r="A199" s="1"/>
      <c r="B199" s="163" t="s">
        <v>40</v>
      </c>
      <c r="C199" s="42"/>
      <c r="D199" s="49"/>
      <c r="E199" s="48"/>
      <c r="F199" s="22"/>
      <c r="G199" s="49"/>
      <c r="H199" s="22"/>
      <c r="I199" s="49"/>
      <c r="J199" s="134"/>
      <c r="K199" s="34"/>
    </row>
    <row r="200" spans="1:11">
      <c r="A200" s="119" t="s">
        <v>152</v>
      </c>
      <c r="B200" s="444"/>
      <c r="C200" s="531">
        <v>180</v>
      </c>
      <c r="D200" s="448"/>
      <c r="E200" s="448"/>
      <c r="F200" s="445">
        <v>5.22</v>
      </c>
      <c r="G200" s="590">
        <v>4.5</v>
      </c>
      <c r="H200" s="445">
        <v>7.56</v>
      </c>
      <c r="I200" s="445">
        <v>92</v>
      </c>
      <c r="J200" s="536">
        <v>0.45</v>
      </c>
      <c r="K200" s="65" t="s">
        <v>137</v>
      </c>
    </row>
    <row r="201" spans="1:11">
      <c r="A201" s="119" t="s">
        <v>447</v>
      </c>
      <c r="B201" s="119" t="s">
        <v>159</v>
      </c>
      <c r="C201" s="531"/>
      <c r="D201" s="591">
        <v>185</v>
      </c>
      <c r="E201" s="591">
        <v>180</v>
      </c>
      <c r="F201" s="445"/>
      <c r="G201" s="590"/>
      <c r="H201" s="445"/>
      <c r="I201" s="445"/>
      <c r="J201" s="536"/>
      <c r="K201" s="65"/>
    </row>
    <row r="202" spans="1:11" ht="23.25" customHeight="1" thickBot="1">
      <c r="A202" s="1" t="s">
        <v>191</v>
      </c>
      <c r="B202" s="15" t="s">
        <v>55</v>
      </c>
      <c r="C202" s="121">
        <v>20</v>
      </c>
      <c r="D202" s="201">
        <v>20</v>
      </c>
      <c r="E202" s="123">
        <v>20</v>
      </c>
      <c r="F202" s="123">
        <v>1.5</v>
      </c>
      <c r="G202" s="122">
        <v>1.81</v>
      </c>
      <c r="H202" s="123">
        <v>14.88</v>
      </c>
      <c r="I202" s="122">
        <v>83.4</v>
      </c>
      <c r="J202" s="201"/>
      <c r="K202" s="75" t="s">
        <v>179</v>
      </c>
    </row>
    <row r="203" spans="1:11" s="58" customFormat="1" ht="16.5" thickBot="1">
      <c r="A203" s="51" t="s">
        <v>39</v>
      </c>
      <c r="B203" s="52"/>
      <c r="C203" s="53">
        <v>200</v>
      </c>
      <c r="D203" s="54"/>
      <c r="E203" s="59"/>
      <c r="F203" s="56">
        <f>F200+F202</f>
        <v>6.72</v>
      </c>
      <c r="G203" s="56">
        <f>G200+G202</f>
        <v>6.3100000000000005</v>
      </c>
      <c r="H203" s="56">
        <f>H200+H202</f>
        <v>22.44</v>
      </c>
      <c r="I203" s="56">
        <f>I200+I202</f>
        <v>175.4</v>
      </c>
      <c r="J203" s="56">
        <f>J200+J202</f>
        <v>0.45</v>
      </c>
      <c r="K203" s="57"/>
    </row>
    <row r="204" spans="1:11">
      <c r="A204" s="135"/>
      <c r="B204" s="170" t="s">
        <v>41</v>
      </c>
      <c r="C204" s="42"/>
      <c r="D204" s="88"/>
      <c r="E204" s="136"/>
      <c r="F204" s="21"/>
      <c r="G204" s="22"/>
      <c r="H204" s="88"/>
      <c r="I204" s="22"/>
      <c r="J204" s="100"/>
      <c r="K204" s="24"/>
    </row>
    <row r="205" spans="1:11">
      <c r="A205" s="60" t="s">
        <v>445</v>
      </c>
      <c r="B205" s="15"/>
      <c r="C205" s="593">
        <v>50</v>
      </c>
      <c r="D205" s="62"/>
      <c r="E205" s="157"/>
      <c r="F205" s="49">
        <v>1.49</v>
      </c>
      <c r="G205" s="48">
        <v>2.59</v>
      </c>
      <c r="H205" s="49">
        <v>3.13</v>
      </c>
      <c r="I205" s="48">
        <v>41.8</v>
      </c>
      <c r="J205" s="49"/>
      <c r="K205" s="594" t="s">
        <v>451</v>
      </c>
    </row>
    <row r="206" spans="1:11">
      <c r="A206" s="15"/>
      <c r="B206" s="15" t="s">
        <v>452</v>
      </c>
      <c r="C206" s="593"/>
      <c r="D206" s="62">
        <v>80.16</v>
      </c>
      <c r="E206" s="157">
        <v>48</v>
      </c>
      <c r="F206" s="49"/>
      <c r="G206" s="48"/>
      <c r="H206" s="49"/>
      <c r="I206" s="48"/>
      <c r="J206" s="49"/>
      <c r="K206" s="594"/>
    </row>
    <row r="207" spans="1:11">
      <c r="A207" s="15"/>
      <c r="B207" s="15" t="s">
        <v>130</v>
      </c>
      <c r="C207" s="593"/>
      <c r="D207" s="62">
        <v>2.5</v>
      </c>
      <c r="E207" s="157">
        <v>2.5</v>
      </c>
      <c r="F207" s="62"/>
      <c r="G207" s="157"/>
      <c r="H207" s="62"/>
      <c r="I207" s="157"/>
      <c r="J207" s="62"/>
      <c r="K207" s="157"/>
    </row>
    <row r="208" spans="1:11" s="181" customFormat="1" ht="44.25" customHeight="1">
      <c r="A208" s="571" t="s">
        <v>448</v>
      </c>
      <c r="B208" s="73"/>
      <c r="C208" s="184" t="s">
        <v>305</v>
      </c>
      <c r="D208" s="139"/>
      <c r="E208" s="70"/>
      <c r="F208" s="70">
        <v>3.96</v>
      </c>
      <c r="G208" s="71">
        <v>4.0599999999999996</v>
      </c>
      <c r="H208" s="139">
        <v>8.76</v>
      </c>
      <c r="I208" s="71">
        <v>91.14</v>
      </c>
      <c r="J208" s="139">
        <v>6.25</v>
      </c>
      <c r="K208" s="78" t="s">
        <v>139</v>
      </c>
    </row>
    <row r="209" spans="1:11" ht="21.75" customHeight="1">
      <c r="A209" s="79"/>
      <c r="B209" s="9" t="s">
        <v>450</v>
      </c>
      <c r="C209" s="47"/>
      <c r="D209" s="49">
        <v>14</v>
      </c>
      <c r="E209" s="43">
        <v>14</v>
      </c>
      <c r="F209" s="43"/>
      <c r="G209" s="48"/>
      <c r="H209" s="49"/>
      <c r="I209" s="48"/>
      <c r="J209" s="49"/>
      <c r="K209" s="34"/>
    </row>
    <row r="210" spans="1:11" ht="18.75" customHeight="1">
      <c r="A210" s="79"/>
      <c r="B210" s="9" t="s">
        <v>449</v>
      </c>
      <c r="C210" s="47"/>
      <c r="D210" s="49"/>
      <c r="E210" s="43">
        <v>10</v>
      </c>
      <c r="F210" s="43"/>
      <c r="G210" s="48"/>
      <c r="H210" s="49"/>
      <c r="I210" s="48"/>
      <c r="J210" s="49"/>
      <c r="K210" s="34"/>
    </row>
    <row r="211" spans="1:11">
      <c r="A211" s="79"/>
      <c r="B211" s="9" t="s">
        <v>193</v>
      </c>
      <c r="C211" s="47"/>
      <c r="D211" s="49">
        <v>12</v>
      </c>
      <c r="E211" s="43">
        <v>12</v>
      </c>
      <c r="F211" s="43"/>
      <c r="G211" s="48"/>
      <c r="H211" s="49"/>
      <c r="I211" s="48"/>
      <c r="J211" s="49"/>
      <c r="K211" s="34"/>
    </row>
    <row r="212" spans="1:11">
      <c r="A212" s="79"/>
      <c r="B212" s="9" t="s">
        <v>132</v>
      </c>
      <c r="C212" s="47"/>
      <c r="D212" s="49">
        <v>80</v>
      </c>
      <c r="E212" s="43">
        <v>60</v>
      </c>
      <c r="F212" s="43"/>
      <c r="G212" s="48"/>
      <c r="H212" s="49"/>
      <c r="I212" s="48"/>
      <c r="J212" s="49"/>
      <c r="K212" s="34"/>
    </row>
    <row r="213" spans="1:11">
      <c r="A213" s="79"/>
      <c r="B213" s="9" t="s">
        <v>47</v>
      </c>
      <c r="C213" s="47"/>
      <c r="D213" s="49">
        <v>10</v>
      </c>
      <c r="E213" s="43">
        <v>8</v>
      </c>
      <c r="F213" s="43"/>
      <c r="G213" s="48"/>
      <c r="H213" s="49"/>
      <c r="I213" s="48"/>
      <c r="J213" s="49"/>
      <c r="K213" s="34"/>
    </row>
    <row r="214" spans="1:11">
      <c r="A214" s="79"/>
      <c r="B214" s="9" t="s">
        <v>42</v>
      </c>
      <c r="C214" s="47"/>
      <c r="D214" s="49">
        <v>9.52</v>
      </c>
      <c r="E214" s="43">
        <v>8</v>
      </c>
      <c r="F214" s="43"/>
      <c r="G214" s="48"/>
      <c r="H214" s="49"/>
      <c r="I214" s="48"/>
      <c r="J214" s="49"/>
      <c r="K214" s="34"/>
    </row>
    <row r="215" spans="1:11">
      <c r="A215" s="79"/>
      <c r="B215" s="9" t="s">
        <v>48</v>
      </c>
      <c r="C215" s="47"/>
      <c r="D215" s="49">
        <v>2</v>
      </c>
      <c r="E215" s="43">
        <v>2</v>
      </c>
      <c r="F215" s="43"/>
      <c r="G215" s="48"/>
      <c r="H215" s="49"/>
      <c r="I215" s="48"/>
      <c r="J215" s="49"/>
      <c r="K215" s="34"/>
    </row>
    <row r="216" spans="1:11">
      <c r="A216" s="79"/>
      <c r="B216" s="15" t="s">
        <v>190</v>
      </c>
      <c r="C216" s="47"/>
      <c r="D216" s="49">
        <v>0.7</v>
      </c>
      <c r="E216" s="43">
        <v>0.7</v>
      </c>
      <c r="F216" s="43"/>
      <c r="G216" s="48"/>
      <c r="H216" s="49"/>
      <c r="I216" s="48"/>
      <c r="J216" s="49"/>
      <c r="K216" s="34"/>
    </row>
    <row r="217" spans="1:11">
      <c r="A217" s="79"/>
      <c r="B217" s="9" t="s">
        <v>145</v>
      </c>
      <c r="C217" s="47"/>
      <c r="D217" s="49">
        <v>120</v>
      </c>
      <c r="E217" s="43">
        <v>120</v>
      </c>
      <c r="F217" s="43"/>
      <c r="G217" s="48"/>
      <c r="H217" s="49"/>
      <c r="I217" s="48"/>
      <c r="J217" s="49"/>
      <c r="K217" s="34"/>
    </row>
    <row r="218" spans="1:11" ht="47.25">
      <c r="A218" s="69" t="s">
        <v>362</v>
      </c>
      <c r="B218" s="182"/>
      <c r="C218" s="554" t="s">
        <v>102</v>
      </c>
      <c r="D218" s="555"/>
      <c r="E218" s="592"/>
      <c r="F218" s="512">
        <v>6.83</v>
      </c>
      <c r="G218" s="137">
        <v>5.88</v>
      </c>
      <c r="H218" s="512">
        <v>11.063000000000001</v>
      </c>
      <c r="I218" s="137">
        <v>124.98</v>
      </c>
      <c r="J218" s="512">
        <v>0.93</v>
      </c>
      <c r="K218" s="78" t="s">
        <v>363</v>
      </c>
    </row>
    <row r="219" spans="1:11">
      <c r="A219" s="502"/>
      <c r="B219" s="503" t="s">
        <v>136</v>
      </c>
      <c r="C219" s="497"/>
      <c r="D219" s="500">
        <v>51.5</v>
      </c>
      <c r="E219" s="499">
        <v>37.5</v>
      </c>
      <c r="F219" s="500"/>
      <c r="G219" s="501"/>
      <c r="H219" s="500"/>
      <c r="I219" s="501"/>
      <c r="J219" s="504"/>
      <c r="K219" s="72"/>
    </row>
    <row r="220" spans="1:11">
      <c r="A220" s="502"/>
      <c r="B220" s="503" t="s">
        <v>232</v>
      </c>
      <c r="C220" s="497"/>
      <c r="D220" s="500">
        <v>39.4</v>
      </c>
      <c r="E220" s="499">
        <v>37.5</v>
      </c>
      <c r="F220" s="500"/>
      <c r="G220" s="501"/>
      <c r="H220" s="500"/>
      <c r="I220" s="501"/>
      <c r="J220" s="504"/>
      <c r="K220" s="72"/>
    </row>
    <row r="221" spans="1:11">
      <c r="A221" s="502"/>
      <c r="B221" s="503" t="s">
        <v>223</v>
      </c>
      <c r="C221" s="497"/>
      <c r="D221" s="500">
        <v>5</v>
      </c>
      <c r="E221" s="501">
        <v>5</v>
      </c>
      <c r="F221" s="500"/>
      <c r="G221" s="501"/>
      <c r="H221" s="500"/>
      <c r="I221" s="501"/>
      <c r="J221" s="504"/>
      <c r="K221" s="72"/>
    </row>
    <row r="222" spans="1:11">
      <c r="A222" s="502"/>
      <c r="B222" s="503" t="s">
        <v>135</v>
      </c>
      <c r="C222" s="497"/>
      <c r="D222" s="500">
        <v>8.1</v>
      </c>
      <c r="E222" s="501">
        <v>8.1</v>
      </c>
      <c r="F222" s="500"/>
      <c r="G222" s="501"/>
      <c r="H222" s="500"/>
      <c r="I222" s="501"/>
      <c r="J222" s="504"/>
      <c r="K222" s="72"/>
    </row>
    <row r="223" spans="1:11">
      <c r="A223" s="502"/>
      <c r="B223" s="503" t="s">
        <v>42</v>
      </c>
      <c r="C223" s="497"/>
      <c r="D223" s="500">
        <v>11.4</v>
      </c>
      <c r="E223" s="501">
        <v>9.5</v>
      </c>
      <c r="F223" s="500"/>
      <c r="G223" s="501"/>
      <c r="H223" s="500"/>
      <c r="I223" s="501"/>
      <c r="J223" s="504"/>
      <c r="K223" s="72"/>
    </row>
    <row r="224" spans="1:11">
      <c r="A224" s="502"/>
      <c r="B224" s="503" t="s">
        <v>130</v>
      </c>
      <c r="C224" s="497"/>
      <c r="D224" s="500">
        <v>0.75</v>
      </c>
      <c r="E224" s="501">
        <v>0.75</v>
      </c>
      <c r="F224" s="500"/>
      <c r="G224" s="501"/>
      <c r="H224" s="500"/>
      <c r="I224" s="501"/>
      <c r="J224" s="504"/>
      <c r="K224" s="72"/>
    </row>
    <row r="225" spans="1:11">
      <c r="A225" s="502"/>
      <c r="B225" s="503" t="s">
        <v>150</v>
      </c>
      <c r="C225" s="497"/>
      <c r="D225" s="500"/>
      <c r="E225" s="501">
        <v>4.75</v>
      </c>
      <c r="F225" s="500"/>
      <c r="G225" s="501"/>
      <c r="H225" s="500"/>
      <c r="I225" s="501"/>
      <c r="J225" s="504"/>
      <c r="K225" s="72"/>
    </row>
    <row r="226" spans="1:11">
      <c r="A226" s="502"/>
      <c r="B226" s="503" t="s">
        <v>353</v>
      </c>
      <c r="C226" s="497"/>
      <c r="D226" s="500">
        <v>0.9</v>
      </c>
      <c r="E226" s="501">
        <v>0.75</v>
      </c>
      <c r="F226" s="500"/>
      <c r="G226" s="501"/>
      <c r="H226" s="500"/>
      <c r="I226" s="501"/>
      <c r="J226" s="504"/>
      <c r="K226" s="72"/>
    </row>
    <row r="227" spans="1:11">
      <c r="A227" s="502"/>
      <c r="B227" s="503" t="s">
        <v>190</v>
      </c>
      <c r="C227" s="497"/>
      <c r="D227" s="500">
        <v>0.42</v>
      </c>
      <c r="E227" s="501">
        <v>0.42</v>
      </c>
      <c r="F227" s="500"/>
      <c r="G227" s="501"/>
      <c r="H227" s="500"/>
      <c r="I227" s="501"/>
      <c r="J227" s="504"/>
      <c r="K227" s="72"/>
    </row>
    <row r="228" spans="1:11">
      <c r="A228" s="502"/>
      <c r="B228" s="503" t="s">
        <v>89</v>
      </c>
      <c r="C228" s="497"/>
      <c r="D228" s="500">
        <v>5</v>
      </c>
      <c r="E228" s="501">
        <v>5</v>
      </c>
      <c r="F228" s="504"/>
      <c r="G228" s="501"/>
      <c r="H228" s="500"/>
      <c r="I228" s="501"/>
      <c r="J228" s="500"/>
      <c r="K228" s="72"/>
    </row>
    <row r="229" spans="1:11">
      <c r="A229" s="502"/>
      <c r="B229" s="503" t="s">
        <v>45</v>
      </c>
      <c r="C229" s="497"/>
      <c r="D229" s="498"/>
      <c r="E229" s="499">
        <v>59</v>
      </c>
      <c r="F229" s="504"/>
      <c r="G229" s="501"/>
      <c r="H229" s="500"/>
      <c r="I229" s="501"/>
      <c r="J229" s="500"/>
      <c r="K229" s="72"/>
    </row>
    <row r="230" spans="1:11">
      <c r="A230" s="502"/>
      <c r="B230" s="381" t="s">
        <v>48</v>
      </c>
      <c r="C230" s="497"/>
      <c r="D230" s="500">
        <v>1</v>
      </c>
      <c r="E230" s="501">
        <v>1</v>
      </c>
      <c r="F230" s="504"/>
      <c r="G230" s="501"/>
      <c r="H230" s="500"/>
      <c r="I230" s="501"/>
      <c r="J230" s="500"/>
      <c r="K230" s="72"/>
    </row>
    <row r="231" spans="1:11">
      <c r="A231" s="502"/>
      <c r="B231" s="503" t="s">
        <v>364</v>
      </c>
      <c r="C231" s="497"/>
      <c r="D231" s="498"/>
      <c r="E231" s="505">
        <v>50</v>
      </c>
      <c r="F231" s="504"/>
      <c r="G231" s="501"/>
      <c r="H231" s="500"/>
      <c r="I231" s="501"/>
      <c r="J231" s="500"/>
      <c r="K231" s="72"/>
    </row>
    <row r="232" spans="1:11">
      <c r="A232" s="503" t="s">
        <v>365</v>
      </c>
      <c r="B232" s="325"/>
      <c r="C232" s="497"/>
      <c r="D232" s="498"/>
      <c r="E232" s="505">
        <v>25</v>
      </c>
      <c r="F232" s="504"/>
      <c r="G232" s="501"/>
      <c r="H232" s="500"/>
      <c r="I232" s="501"/>
      <c r="J232" s="500"/>
      <c r="K232" s="72"/>
    </row>
    <row r="233" spans="1:11">
      <c r="A233" s="503"/>
      <c r="B233" s="325" t="s">
        <v>106</v>
      </c>
      <c r="C233" s="497"/>
      <c r="D233" s="498">
        <v>3</v>
      </c>
      <c r="E233" s="501">
        <v>2.5</v>
      </c>
      <c r="F233" s="504"/>
      <c r="G233" s="501"/>
      <c r="H233" s="500"/>
      <c r="I233" s="501"/>
      <c r="J233" s="500"/>
      <c r="K233" s="72"/>
    </row>
    <row r="234" spans="1:11">
      <c r="A234" s="503"/>
      <c r="B234" s="325" t="s">
        <v>83</v>
      </c>
      <c r="C234" s="497"/>
      <c r="D234" s="500">
        <v>6.25</v>
      </c>
      <c r="E234" s="501">
        <v>5</v>
      </c>
      <c r="F234" s="504"/>
      <c r="G234" s="501"/>
      <c r="H234" s="500"/>
      <c r="I234" s="501"/>
      <c r="J234" s="500"/>
      <c r="K234" s="72"/>
    </row>
    <row r="235" spans="1:11">
      <c r="A235" s="503"/>
      <c r="B235" s="325" t="s">
        <v>130</v>
      </c>
      <c r="C235" s="497"/>
      <c r="D235" s="500">
        <v>0.75</v>
      </c>
      <c r="E235" s="501">
        <v>0.75</v>
      </c>
      <c r="F235" s="504"/>
      <c r="G235" s="501"/>
      <c r="H235" s="500"/>
      <c r="I235" s="501"/>
      <c r="J235" s="500"/>
      <c r="K235" s="72"/>
    </row>
    <row r="236" spans="1:11">
      <c r="A236" s="502"/>
      <c r="B236" s="503" t="s">
        <v>366</v>
      </c>
      <c r="C236" s="497"/>
      <c r="D236" s="498">
        <v>25</v>
      </c>
      <c r="E236" s="499">
        <v>25</v>
      </c>
      <c r="F236" s="504"/>
      <c r="G236" s="501"/>
      <c r="H236" s="500"/>
      <c r="I236" s="501"/>
      <c r="J236" s="500"/>
      <c r="K236" s="72"/>
    </row>
    <row r="237" spans="1:11">
      <c r="A237" s="502"/>
      <c r="B237" s="503" t="s">
        <v>31</v>
      </c>
      <c r="C237" s="497"/>
      <c r="D237" s="507">
        <v>1.125</v>
      </c>
      <c r="E237" s="508">
        <v>1.125</v>
      </c>
      <c r="F237" s="504"/>
      <c r="G237" s="501"/>
      <c r="H237" s="500"/>
      <c r="I237" s="501"/>
      <c r="J237" s="500"/>
      <c r="K237" s="72"/>
    </row>
    <row r="238" spans="1:11">
      <c r="A238" s="502"/>
      <c r="B238" s="503" t="s">
        <v>94</v>
      </c>
      <c r="C238" s="497"/>
      <c r="D238" s="507">
        <v>1.125</v>
      </c>
      <c r="E238" s="508">
        <v>1.125</v>
      </c>
      <c r="F238" s="504"/>
      <c r="G238" s="501"/>
      <c r="H238" s="500"/>
      <c r="I238" s="501"/>
      <c r="J238" s="500"/>
      <c r="K238" s="72"/>
    </row>
    <row r="239" spans="1:11">
      <c r="A239" s="502"/>
      <c r="B239" s="503" t="s">
        <v>83</v>
      </c>
      <c r="C239" s="497"/>
      <c r="D239" s="507">
        <v>1.875</v>
      </c>
      <c r="E239" s="499">
        <v>1.5</v>
      </c>
      <c r="F239" s="504"/>
      <c r="G239" s="501"/>
      <c r="H239" s="500"/>
      <c r="I239" s="501"/>
      <c r="J239" s="500"/>
      <c r="K239" s="72"/>
    </row>
    <row r="240" spans="1:11">
      <c r="A240" s="502"/>
      <c r="B240" s="503" t="s">
        <v>106</v>
      </c>
      <c r="C240" s="497"/>
      <c r="D240" s="500">
        <v>0.9</v>
      </c>
      <c r="E240" s="501">
        <v>0.75</v>
      </c>
      <c r="F240" s="504"/>
      <c r="G240" s="501"/>
      <c r="H240" s="500"/>
      <c r="I240" s="501"/>
      <c r="J240" s="500"/>
      <c r="K240" s="72"/>
    </row>
    <row r="241" spans="1:11">
      <c r="A241" s="502"/>
      <c r="B241" s="503" t="s">
        <v>142</v>
      </c>
      <c r="C241" s="497"/>
      <c r="D241" s="500">
        <v>1.5</v>
      </c>
      <c r="E241" s="501">
        <v>1.5</v>
      </c>
      <c r="F241" s="504"/>
      <c r="G241" s="501"/>
      <c r="H241" s="500"/>
      <c r="I241" s="501"/>
      <c r="J241" s="500"/>
      <c r="K241" s="72"/>
    </row>
    <row r="242" spans="1:11">
      <c r="A242" s="502"/>
      <c r="B242" s="503" t="s">
        <v>31</v>
      </c>
      <c r="C242" s="497"/>
      <c r="D242" s="500">
        <v>0.4</v>
      </c>
      <c r="E242" s="501">
        <v>0.4</v>
      </c>
      <c r="F242" s="504"/>
      <c r="G242" s="501"/>
      <c r="H242" s="500"/>
      <c r="I242" s="501"/>
      <c r="J242" s="500"/>
      <c r="K242" s="72"/>
    </row>
    <row r="243" spans="1:11">
      <c r="A243" s="502"/>
      <c r="B243" s="503" t="s">
        <v>187</v>
      </c>
      <c r="C243" s="497"/>
      <c r="D243" s="500">
        <v>0.25</v>
      </c>
      <c r="E243" s="501">
        <v>0.25</v>
      </c>
      <c r="F243" s="504"/>
      <c r="G243" s="501"/>
      <c r="H243" s="500"/>
      <c r="I243" s="501"/>
      <c r="J243" s="500"/>
      <c r="K243" s="72"/>
    </row>
    <row r="244" spans="1:11">
      <c r="A244" s="502"/>
      <c r="B244" s="503" t="s">
        <v>210</v>
      </c>
      <c r="C244" s="497"/>
      <c r="D244" s="500">
        <v>0.25</v>
      </c>
      <c r="E244" s="501">
        <v>0.25</v>
      </c>
      <c r="F244" s="504"/>
      <c r="G244" s="501"/>
      <c r="H244" s="500"/>
      <c r="I244" s="501"/>
      <c r="J244" s="500"/>
      <c r="K244" s="72"/>
    </row>
    <row r="245" spans="1:11">
      <c r="A245" s="502"/>
      <c r="B245" s="503" t="s">
        <v>367</v>
      </c>
      <c r="C245" s="497"/>
      <c r="D245" s="500"/>
      <c r="E245" s="501">
        <v>22.5</v>
      </c>
      <c r="F245" s="504"/>
      <c r="G245" s="501"/>
      <c r="H245" s="500"/>
      <c r="I245" s="501"/>
      <c r="J245" s="500"/>
      <c r="K245" s="72"/>
    </row>
    <row r="246" spans="1:11">
      <c r="A246" s="503"/>
      <c r="B246" s="503" t="s">
        <v>387</v>
      </c>
      <c r="C246" s="532"/>
      <c r="D246" s="10"/>
      <c r="E246" s="501">
        <v>25</v>
      </c>
      <c r="F246" s="504"/>
      <c r="G246" s="501"/>
      <c r="H246" s="500"/>
      <c r="I246" s="501"/>
      <c r="J246" s="500"/>
      <c r="K246" s="72"/>
    </row>
    <row r="247" spans="1:11" ht="38.25" customHeight="1">
      <c r="A247" s="1" t="s">
        <v>340</v>
      </c>
      <c r="C247" s="47" t="s">
        <v>157</v>
      </c>
      <c r="D247" s="49"/>
      <c r="E247" s="43"/>
      <c r="F247" s="43">
        <v>4.91</v>
      </c>
      <c r="G247" s="94">
        <v>3.13</v>
      </c>
      <c r="H247" s="49">
        <v>27.6</v>
      </c>
      <c r="I247" s="48">
        <v>158.16</v>
      </c>
      <c r="J247" s="49"/>
      <c r="K247" s="34" t="s">
        <v>163</v>
      </c>
    </row>
    <row r="248" spans="1:11">
      <c r="A248" s="1"/>
      <c r="B248" s="9" t="s">
        <v>134</v>
      </c>
      <c r="C248" s="47"/>
      <c r="D248" s="49">
        <v>45.5</v>
      </c>
      <c r="E248" s="43">
        <v>45.5</v>
      </c>
      <c r="F248" s="43"/>
      <c r="G248" s="94"/>
      <c r="H248" s="49"/>
      <c r="I248" s="48"/>
      <c r="J248" s="49"/>
      <c r="K248" s="34"/>
    </row>
    <row r="249" spans="1:11">
      <c r="A249" s="1"/>
      <c r="B249" s="9" t="s">
        <v>66</v>
      </c>
      <c r="C249" s="47"/>
      <c r="D249" s="49">
        <v>275</v>
      </c>
      <c r="E249" s="43">
        <v>275</v>
      </c>
      <c r="F249" s="43"/>
      <c r="G249" s="94"/>
      <c r="H249" s="49"/>
      <c r="I249" s="48"/>
      <c r="J249" s="49"/>
      <c r="K249" s="34"/>
    </row>
    <row r="250" spans="1:11">
      <c r="A250" s="1"/>
      <c r="B250" s="15" t="s">
        <v>190</v>
      </c>
      <c r="C250" s="47"/>
      <c r="D250" s="49">
        <v>0.5</v>
      </c>
      <c r="E250" s="43">
        <v>0.5</v>
      </c>
      <c r="F250" s="43"/>
      <c r="G250" s="94"/>
      <c r="H250" s="49"/>
      <c r="I250" s="48"/>
      <c r="J250" s="49"/>
      <c r="K250" s="34"/>
    </row>
    <row r="251" spans="1:11">
      <c r="A251" s="1"/>
      <c r="B251" s="9" t="s">
        <v>31</v>
      </c>
      <c r="C251" s="47"/>
      <c r="D251" s="49">
        <v>3</v>
      </c>
      <c r="E251" s="43">
        <v>3</v>
      </c>
      <c r="F251" s="43"/>
      <c r="G251" s="94"/>
      <c r="H251" s="49"/>
      <c r="I251" s="48"/>
      <c r="J251" s="49"/>
      <c r="K251" s="34"/>
    </row>
    <row r="252" spans="1:11">
      <c r="A252" s="1" t="s">
        <v>318</v>
      </c>
      <c r="C252" s="68">
        <v>180</v>
      </c>
      <c r="D252" s="67"/>
      <c r="E252" s="113"/>
      <c r="F252" s="49">
        <v>0.4</v>
      </c>
      <c r="G252" s="48">
        <v>1.7999999999999999E-2</v>
      </c>
      <c r="H252" s="49">
        <v>16.600000000000001</v>
      </c>
      <c r="I252" s="48">
        <v>68.2</v>
      </c>
      <c r="J252" s="49">
        <v>2.44</v>
      </c>
      <c r="K252" s="34" t="s">
        <v>334</v>
      </c>
    </row>
    <row r="253" spans="1:11">
      <c r="A253" s="1"/>
      <c r="B253" s="9" t="s">
        <v>319</v>
      </c>
      <c r="C253" s="68"/>
      <c r="D253" s="67">
        <v>18.399999999999999</v>
      </c>
      <c r="E253" s="113">
        <v>18</v>
      </c>
      <c r="F253" s="49"/>
      <c r="G253" s="48"/>
      <c r="H253" s="49"/>
      <c r="I253" s="48"/>
      <c r="J253" s="49"/>
      <c r="K253" s="34"/>
    </row>
    <row r="254" spans="1:11">
      <c r="A254" s="1"/>
      <c r="B254" s="9" t="s">
        <v>29</v>
      </c>
      <c r="C254" s="68"/>
      <c r="D254" s="67">
        <v>6</v>
      </c>
      <c r="E254" s="113">
        <v>6</v>
      </c>
      <c r="F254" s="49"/>
      <c r="G254" s="48"/>
      <c r="H254" s="49"/>
      <c r="I254" s="48"/>
      <c r="J254" s="49"/>
      <c r="K254" s="34"/>
    </row>
    <row r="255" spans="1:11">
      <c r="A255" s="1"/>
      <c r="B255" s="9" t="s">
        <v>66</v>
      </c>
      <c r="C255" s="68"/>
      <c r="D255" s="67">
        <v>183</v>
      </c>
      <c r="E255" s="113">
        <v>183</v>
      </c>
      <c r="F255" s="49"/>
      <c r="G255" s="48"/>
      <c r="H255" s="49"/>
      <c r="I255" s="48"/>
      <c r="J255" s="49"/>
      <c r="K255" s="34"/>
    </row>
    <row r="256" spans="1:11" ht="34.5" customHeight="1" thickBot="1">
      <c r="A256" s="35" t="s">
        <v>209</v>
      </c>
      <c r="B256" s="36"/>
      <c r="C256" s="108">
        <v>45</v>
      </c>
      <c r="D256" s="82">
        <v>45</v>
      </c>
      <c r="E256" s="83">
        <v>45</v>
      </c>
      <c r="F256" s="83">
        <v>2.9729729729729724</v>
      </c>
      <c r="G256" s="81">
        <v>0.54054054054054046</v>
      </c>
      <c r="H256" s="84">
        <v>17.837837837837839</v>
      </c>
      <c r="I256" s="81">
        <v>89.189189189189179</v>
      </c>
      <c r="J256" s="84"/>
      <c r="K256" s="80" t="s">
        <v>177</v>
      </c>
    </row>
    <row r="257" spans="1:11" s="58" customFormat="1" ht="16.5" thickBot="1">
      <c r="A257" s="141" t="s">
        <v>39</v>
      </c>
      <c r="B257" s="142"/>
      <c r="C257" s="115">
        <v>673</v>
      </c>
      <c r="D257" s="143"/>
      <c r="E257" s="144"/>
      <c r="F257" s="56">
        <f>F205+F208+F218+F247+F252+F256</f>
        <v>20.562972972972972</v>
      </c>
      <c r="G257" s="56">
        <f>G205+G208+G218+G247+G252+G256</f>
        <v>16.218540540540541</v>
      </c>
      <c r="H257" s="56">
        <f>H205+H208+H218+H247+H252+H256</f>
        <v>84.990837837837844</v>
      </c>
      <c r="I257" s="56">
        <f>I205+I208+I218+I247+I252+I256</f>
        <v>573.46918918918925</v>
      </c>
      <c r="J257" s="56">
        <f>J205+J208+J218+J247+J252+J256</f>
        <v>9.6199999999999992</v>
      </c>
      <c r="K257" s="57"/>
    </row>
    <row r="258" spans="1:11">
      <c r="A258" s="1"/>
      <c r="B258" s="87" t="s">
        <v>394</v>
      </c>
      <c r="C258" s="42"/>
      <c r="D258" s="49"/>
      <c r="E258" s="22"/>
      <c r="F258" s="49"/>
      <c r="G258" s="22"/>
      <c r="H258" s="49"/>
      <c r="I258" s="22"/>
      <c r="J258" s="49"/>
      <c r="K258" s="24"/>
    </row>
    <row r="259" spans="1:11" ht="31.5">
      <c r="A259" s="1" t="s">
        <v>429</v>
      </c>
      <c r="C259" s="47" t="s">
        <v>435</v>
      </c>
      <c r="D259" s="49"/>
      <c r="E259" s="48"/>
      <c r="F259" s="49">
        <v>14.23</v>
      </c>
      <c r="G259" s="48">
        <v>24.98</v>
      </c>
      <c r="H259" s="49">
        <v>12.46</v>
      </c>
      <c r="I259" s="48">
        <v>333.86</v>
      </c>
      <c r="J259" s="48">
        <v>19.48</v>
      </c>
      <c r="K259" s="34" t="s">
        <v>370</v>
      </c>
    </row>
    <row r="260" spans="1:11">
      <c r="A260" s="1"/>
      <c r="B260" s="9" t="s">
        <v>323</v>
      </c>
      <c r="C260" s="47"/>
      <c r="D260" s="49">
        <v>65.3</v>
      </c>
      <c r="E260" s="48">
        <v>62.5</v>
      </c>
      <c r="F260" s="49"/>
      <c r="G260" s="48"/>
      <c r="H260" s="49"/>
      <c r="I260" s="48"/>
      <c r="J260" s="48"/>
      <c r="K260" s="34"/>
    </row>
    <row r="261" spans="1:11">
      <c r="A261" s="1"/>
      <c r="B261" s="9" t="s">
        <v>436</v>
      </c>
      <c r="C261" s="47"/>
      <c r="D261" s="49">
        <v>65.599999999999994</v>
      </c>
      <c r="E261" s="48">
        <v>62.5</v>
      </c>
      <c r="F261" s="49"/>
      <c r="G261" s="48"/>
      <c r="H261" s="49"/>
      <c r="I261" s="48"/>
      <c r="J261" s="48"/>
      <c r="K261" s="34"/>
    </row>
    <row r="262" spans="1:11">
      <c r="A262" s="1"/>
      <c r="B262" s="9" t="s">
        <v>48</v>
      </c>
      <c r="C262" s="47"/>
      <c r="D262" s="49">
        <v>2.5</v>
      </c>
      <c r="E262" s="48">
        <v>2.5</v>
      </c>
      <c r="F262" s="49"/>
      <c r="G262" s="48"/>
      <c r="H262" s="49"/>
      <c r="I262" s="48"/>
      <c r="J262" s="48"/>
      <c r="K262" s="34"/>
    </row>
    <row r="263" spans="1:11">
      <c r="A263" s="1"/>
      <c r="B263" s="9" t="s">
        <v>148</v>
      </c>
      <c r="C263" s="47"/>
      <c r="D263" s="49"/>
      <c r="E263" s="48">
        <v>50</v>
      </c>
      <c r="F263" s="49"/>
      <c r="G263" s="48"/>
      <c r="H263" s="49"/>
      <c r="I263" s="48"/>
      <c r="J263" s="48"/>
      <c r="K263" s="34"/>
    </row>
    <row r="264" spans="1:11">
      <c r="A264" s="1"/>
      <c r="B264" s="3" t="s">
        <v>132</v>
      </c>
      <c r="C264" s="47"/>
      <c r="D264" s="49">
        <v>93.1</v>
      </c>
      <c r="E264" s="48">
        <v>70</v>
      </c>
      <c r="F264" s="49"/>
      <c r="G264" s="48"/>
      <c r="H264" s="49"/>
      <c r="I264" s="48"/>
      <c r="J264" s="48"/>
      <c r="K264" s="34"/>
    </row>
    <row r="265" spans="1:11">
      <c r="A265" s="1"/>
      <c r="B265" s="3" t="s">
        <v>83</v>
      </c>
      <c r="C265" s="47"/>
      <c r="D265" s="49">
        <v>30</v>
      </c>
      <c r="E265" s="48">
        <v>24</v>
      </c>
      <c r="F265" s="49"/>
      <c r="G265" s="48"/>
      <c r="H265" s="49"/>
      <c r="I265" s="48"/>
      <c r="J265" s="48"/>
      <c r="K265" s="34"/>
    </row>
    <row r="266" spans="1:11">
      <c r="A266" s="1"/>
      <c r="B266" s="9" t="s">
        <v>371</v>
      </c>
      <c r="C266" s="47"/>
      <c r="D266" s="49"/>
      <c r="E266" s="48">
        <v>22</v>
      </c>
      <c r="F266" s="49"/>
      <c r="G266" s="48"/>
      <c r="H266" s="49"/>
      <c r="I266" s="48"/>
      <c r="J266" s="48"/>
      <c r="K266" s="34"/>
    </row>
    <row r="267" spans="1:11">
      <c r="A267" s="1"/>
      <c r="B267" s="9" t="s">
        <v>42</v>
      </c>
      <c r="C267" s="47"/>
      <c r="D267" s="49">
        <v>24</v>
      </c>
      <c r="E267" s="48">
        <v>20</v>
      </c>
      <c r="F267" s="49"/>
      <c r="G267" s="48"/>
      <c r="H267" s="49"/>
      <c r="I267" s="48"/>
      <c r="J267" s="48"/>
      <c r="K267" s="34"/>
    </row>
    <row r="268" spans="1:11">
      <c r="A268" s="1"/>
      <c r="B268" s="9" t="s">
        <v>150</v>
      </c>
      <c r="C268" s="47"/>
      <c r="D268" s="49"/>
      <c r="E268" s="48">
        <v>16</v>
      </c>
      <c r="F268" s="49"/>
      <c r="G268" s="48"/>
      <c r="H268" s="49"/>
      <c r="I268" s="48"/>
      <c r="J268" s="48"/>
      <c r="K268" s="34"/>
    </row>
    <row r="269" spans="1:11">
      <c r="A269" s="1"/>
      <c r="B269" s="9" t="s">
        <v>189</v>
      </c>
      <c r="C269" s="47"/>
      <c r="D269" s="49">
        <v>21</v>
      </c>
      <c r="E269" s="48">
        <v>17</v>
      </c>
      <c r="F269" s="49"/>
      <c r="G269" s="48"/>
      <c r="H269" s="49"/>
      <c r="I269" s="48"/>
      <c r="J269" s="48"/>
      <c r="K269" s="34"/>
    </row>
    <row r="270" spans="1:11">
      <c r="A270" s="1"/>
      <c r="B270" s="15" t="s">
        <v>372</v>
      </c>
      <c r="C270" s="47"/>
      <c r="D270" s="49"/>
      <c r="E270" s="48">
        <v>15</v>
      </c>
      <c r="F270" s="49"/>
      <c r="G270" s="48"/>
      <c r="H270" s="49"/>
      <c r="I270" s="48"/>
      <c r="J270" s="45"/>
      <c r="K270" s="34"/>
    </row>
    <row r="271" spans="1:11">
      <c r="A271" s="1"/>
      <c r="B271" s="9" t="s">
        <v>210</v>
      </c>
      <c r="C271" s="47"/>
      <c r="D271" s="49">
        <v>0.8</v>
      </c>
      <c r="E271" s="48">
        <v>0.8</v>
      </c>
      <c r="F271" s="49"/>
      <c r="G271" s="48"/>
      <c r="H271" s="49"/>
      <c r="I271" s="48"/>
      <c r="J271" s="45"/>
      <c r="K271" s="34"/>
    </row>
    <row r="272" spans="1:11">
      <c r="A272" s="1"/>
      <c r="B272" s="9" t="s">
        <v>48</v>
      </c>
      <c r="C272" s="47"/>
      <c r="D272" s="49">
        <v>5</v>
      </c>
      <c r="E272" s="48">
        <v>5</v>
      </c>
      <c r="F272" s="49"/>
      <c r="G272" s="48"/>
      <c r="H272" s="49"/>
      <c r="I272" s="48"/>
      <c r="J272" s="45"/>
      <c r="K272" s="34"/>
    </row>
    <row r="273" spans="1:11">
      <c r="A273" s="1"/>
      <c r="B273" s="9" t="s">
        <v>373</v>
      </c>
      <c r="C273" s="47"/>
      <c r="D273" s="49"/>
      <c r="E273" s="48"/>
      <c r="F273" s="49"/>
      <c r="G273" s="48"/>
      <c r="H273" s="49"/>
      <c r="I273" s="48"/>
      <c r="J273" s="45"/>
      <c r="K273" s="34" t="s">
        <v>374</v>
      </c>
    </row>
    <row r="274" spans="1:11">
      <c r="A274" s="1"/>
      <c r="B274" s="9" t="s">
        <v>66</v>
      </c>
      <c r="C274" s="47"/>
      <c r="D274" s="49">
        <v>40</v>
      </c>
      <c r="E274" s="48">
        <v>40</v>
      </c>
      <c r="F274" s="49"/>
      <c r="G274" s="48"/>
      <c r="H274" s="49"/>
      <c r="I274" s="48"/>
      <c r="J274" s="45"/>
      <c r="K274" s="145"/>
    </row>
    <row r="275" spans="1:11">
      <c r="A275" s="1"/>
      <c r="B275" s="9" t="s">
        <v>31</v>
      </c>
      <c r="C275" s="47"/>
      <c r="D275" s="49">
        <v>1.8</v>
      </c>
      <c r="E275" s="48">
        <v>1.8</v>
      </c>
      <c r="F275" s="49"/>
      <c r="G275" s="48"/>
      <c r="H275" s="49"/>
      <c r="I275" s="48"/>
      <c r="J275" s="45"/>
      <c r="K275" s="145"/>
    </row>
    <row r="276" spans="1:11">
      <c r="A276" s="1"/>
      <c r="B276" s="9" t="s">
        <v>52</v>
      </c>
      <c r="C276" s="47"/>
      <c r="D276" s="49">
        <v>1.8</v>
      </c>
      <c r="E276" s="48">
        <v>1.8</v>
      </c>
      <c r="F276" s="49"/>
      <c r="G276" s="48"/>
      <c r="H276" s="49"/>
      <c r="I276" s="48"/>
      <c r="J276" s="48"/>
      <c r="K276" s="34"/>
    </row>
    <row r="277" spans="1:11">
      <c r="A277" s="1"/>
      <c r="B277" s="9" t="s">
        <v>47</v>
      </c>
      <c r="C277" s="47"/>
      <c r="D277" s="49">
        <v>3</v>
      </c>
      <c r="E277" s="48">
        <v>2.4</v>
      </c>
      <c r="F277" s="49"/>
      <c r="G277" s="48"/>
      <c r="H277" s="49"/>
      <c r="I277" s="48"/>
      <c r="J277" s="45"/>
      <c r="K277" s="34"/>
    </row>
    <row r="278" spans="1:11">
      <c r="A278" s="1"/>
      <c r="B278" s="9" t="s">
        <v>42</v>
      </c>
      <c r="C278" s="47"/>
      <c r="D278" s="49">
        <v>1.44</v>
      </c>
      <c r="E278" s="48">
        <v>1.2</v>
      </c>
      <c r="F278" s="49"/>
      <c r="G278" s="48"/>
      <c r="H278" s="49"/>
      <c r="I278" s="48"/>
      <c r="J278" s="45"/>
      <c r="K278" s="34"/>
    </row>
    <row r="279" spans="1:11">
      <c r="A279" s="1"/>
      <c r="B279" s="15" t="s">
        <v>142</v>
      </c>
      <c r="C279" s="47"/>
      <c r="D279" s="49">
        <v>2.4</v>
      </c>
      <c r="E279" s="48">
        <v>2.4</v>
      </c>
      <c r="F279" s="49"/>
      <c r="G279" s="48"/>
      <c r="H279" s="49"/>
      <c r="I279" s="48"/>
      <c r="J279" s="45"/>
      <c r="K279" s="34"/>
    </row>
    <row r="280" spans="1:11">
      <c r="B280" s="9" t="s">
        <v>31</v>
      </c>
      <c r="C280" s="34"/>
      <c r="D280" s="49">
        <v>0.6</v>
      </c>
      <c r="E280" s="48">
        <v>0.6</v>
      </c>
      <c r="G280" s="45"/>
      <c r="I280" s="45"/>
      <c r="J280" s="45"/>
      <c r="K280" s="34"/>
    </row>
    <row r="281" spans="1:11">
      <c r="B281" s="9" t="s">
        <v>61</v>
      </c>
      <c r="C281" s="47"/>
      <c r="D281" s="49">
        <v>0.4</v>
      </c>
      <c r="E281" s="48">
        <v>0.4</v>
      </c>
      <c r="G281" s="45"/>
      <c r="I281" s="45"/>
      <c r="J281" s="45"/>
      <c r="K281" s="34"/>
    </row>
    <row r="282" spans="1:11">
      <c r="B282" s="9" t="s">
        <v>210</v>
      </c>
      <c r="C282" s="47"/>
      <c r="D282" s="49">
        <v>0.4</v>
      </c>
      <c r="E282" s="48">
        <v>0.4</v>
      </c>
      <c r="G282" s="45"/>
      <c r="I282" s="45"/>
      <c r="J282" s="45"/>
      <c r="K282" s="34"/>
    </row>
    <row r="283" spans="1:11">
      <c r="B283" s="9" t="s">
        <v>375</v>
      </c>
      <c r="C283" s="34"/>
      <c r="D283" s="49"/>
      <c r="E283" s="48">
        <v>40</v>
      </c>
      <c r="G283" s="45"/>
      <c r="I283" s="45"/>
      <c r="J283" s="45"/>
      <c r="K283" s="34"/>
    </row>
    <row r="284" spans="1:11">
      <c r="B284" s="9" t="s">
        <v>431</v>
      </c>
      <c r="C284" s="34"/>
      <c r="D284" s="49"/>
      <c r="E284" s="48">
        <v>200</v>
      </c>
      <c r="G284" s="45"/>
      <c r="I284" s="45"/>
      <c r="J284" s="45"/>
      <c r="K284" s="34"/>
    </row>
    <row r="285" spans="1:11">
      <c r="A285" s="1" t="s">
        <v>273</v>
      </c>
      <c r="C285" s="47" t="s">
        <v>251</v>
      </c>
      <c r="D285" s="49"/>
      <c r="E285" s="48"/>
      <c r="F285" s="49">
        <v>0.61</v>
      </c>
      <c r="G285" s="48">
        <v>0.25</v>
      </c>
      <c r="H285" s="49">
        <v>6.68</v>
      </c>
      <c r="I285" s="48">
        <v>31.38</v>
      </c>
      <c r="J285" s="49">
        <v>43.92</v>
      </c>
      <c r="K285" s="34" t="s">
        <v>284</v>
      </c>
    </row>
    <row r="286" spans="1:11">
      <c r="A286" s="1"/>
      <c r="B286" s="9" t="s">
        <v>283</v>
      </c>
      <c r="C286" s="47"/>
      <c r="D286" s="67">
        <v>18.399999999999999</v>
      </c>
      <c r="E286" s="47">
        <v>18</v>
      </c>
      <c r="F286" s="67"/>
      <c r="G286" s="47"/>
      <c r="H286" s="67"/>
      <c r="I286" s="47"/>
      <c r="J286" s="67"/>
      <c r="K286" s="34"/>
    </row>
    <row r="287" spans="1:11">
      <c r="A287" s="1"/>
      <c r="B287" s="9" t="s">
        <v>61</v>
      </c>
      <c r="C287" s="47"/>
      <c r="D287" s="67">
        <v>6</v>
      </c>
      <c r="E287" s="47">
        <v>6</v>
      </c>
      <c r="F287" s="67"/>
      <c r="G287" s="47"/>
      <c r="H287" s="67"/>
      <c r="I287" s="47"/>
      <c r="J287" s="67"/>
      <c r="K287" s="34"/>
    </row>
    <row r="288" spans="1:11">
      <c r="A288" s="1"/>
      <c r="B288" s="9" t="s">
        <v>66</v>
      </c>
      <c r="C288" s="47"/>
      <c r="D288" s="67">
        <v>180</v>
      </c>
      <c r="E288" s="47">
        <v>180</v>
      </c>
      <c r="F288" s="67"/>
      <c r="G288" s="47"/>
      <c r="H288" s="67"/>
      <c r="I288" s="47"/>
      <c r="J288" s="67"/>
      <c r="K288" s="34"/>
    </row>
    <row r="289" spans="1:11" ht="32.25" thickBot="1">
      <c r="A289" s="1" t="s">
        <v>174</v>
      </c>
      <c r="C289" s="47">
        <v>20</v>
      </c>
      <c r="D289" s="64">
        <v>20</v>
      </c>
      <c r="E289" s="48">
        <v>20</v>
      </c>
      <c r="F289" s="48">
        <v>1.52</v>
      </c>
      <c r="G289" s="49">
        <v>0.16</v>
      </c>
      <c r="H289" s="48">
        <v>9.85</v>
      </c>
      <c r="I289" s="48">
        <v>47.05</v>
      </c>
      <c r="J289" s="49">
        <v>0</v>
      </c>
      <c r="K289" s="34" t="s">
        <v>178</v>
      </c>
    </row>
    <row r="290" spans="1:11" s="58" customFormat="1" ht="16.5" thickBot="1">
      <c r="A290" s="146" t="s">
        <v>39</v>
      </c>
      <c r="B290" s="147"/>
      <c r="C290" s="128">
        <v>406</v>
      </c>
      <c r="D290" s="148"/>
      <c r="E290" s="149"/>
      <c r="F290" s="150">
        <f>F259+F285+F289</f>
        <v>16.36</v>
      </c>
      <c r="G290" s="150">
        <f>G259+G285+G289</f>
        <v>25.39</v>
      </c>
      <c r="H290" s="150">
        <f>H259+H285+H289</f>
        <v>28.990000000000002</v>
      </c>
      <c r="I290" s="150">
        <f>I259+I285+I289</f>
        <v>412.29</v>
      </c>
      <c r="J290" s="150">
        <f>J259+J285+J289</f>
        <v>63.400000000000006</v>
      </c>
      <c r="K290" s="57"/>
    </row>
    <row r="291" spans="1:11" s="58" customFormat="1" ht="16.5" thickBot="1">
      <c r="A291" s="51" t="s">
        <v>62</v>
      </c>
      <c r="B291" s="96"/>
      <c r="C291" s="53">
        <f>C198+C203+C257+C290</f>
        <v>1685</v>
      </c>
      <c r="D291" s="53"/>
      <c r="E291" s="53"/>
      <c r="F291" s="56">
        <f>F198+F203+F257+F290</f>
        <v>55.023748515348885</v>
      </c>
      <c r="G291" s="56">
        <f>G198+G203+G257+G290</f>
        <v>61.805285495554237</v>
      </c>
      <c r="H291" s="56">
        <f>H198+H203+H257+H290</f>
        <v>192.45954605699367</v>
      </c>
      <c r="I291" s="56">
        <f>I198+I203+I257+I290</f>
        <v>1576.5998221971558</v>
      </c>
      <c r="J291" s="56">
        <f>J198+J203+J257+J290</f>
        <v>74.850000000000009</v>
      </c>
      <c r="K291" s="57"/>
    </row>
    <row r="292" spans="1:11">
      <c r="A292" s="15"/>
      <c r="B292" s="15"/>
      <c r="C292" s="151"/>
      <c r="D292" s="49"/>
      <c r="E292" s="49"/>
      <c r="F292" s="62"/>
      <c r="G292" s="62"/>
      <c r="H292" s="62"/>
      <c r="I292" s="130"/>
      <c r="J292" s="130"/>
      <c r="K292" s="19"/>
    </row>
    <row r="293" spans="1:11" ht="16.5" thickBot="1">
      <c r="A293" s="163" t="s">
        <v>87</v>
      </c>
      <c r="B293" s="15"/>
      <c r="C293" s="152"/>
      <c r="D293" s="16"/>
      <c r="I293" s="101"/>
      <c r="J293" s="101"/>
      <c r="K293" s="36"/>
    </row>
    <row r="294" spans="1:11" ht="32.25" customHeight="1">
      <c r="A294" s="18" t="s">
        <v>5</v>
      </c>
      <c r="B294" s="19"/>
      <c r="C294" s="42" t="s">
        <v>6</v>
      </c>
      <c r="D294" s="102" t="s">
        <v>7</v>
      </c>
      <c r="E294" s="22" t="s">
        <v>7</v>
      </c>
      <c r="F294" s="21" t="s">
        <v>8</v>
      </c>
      <c r="G294" s="88"/>
      <c r="H294" s="102"/>
      <c r="I294" s="21" t="s">
        <v>9</v>
      </c>
      <c r="J294" s="21" t="s">
        <v>10</v>
      </c>
      <c r="K294" s="42" t="s">
        <v>64</v>
      </c>
    </row>
    <row r="295" spans="1:11" ht="23.25" customHeight="1" thickBot="1">
      <c r="A295" s="25" t="s">
        <v>12</v>
      </c>
      <c r="B295" s="26"/>
      <c r="C295" s="105" t="s">
        <v>13</v>
      </c>
      <c r="D295" s="106" t="s">
        <v>14</v>
      </c>
      <c r="E295" s="29" t="s">
        <v>14</v>
      </c>
      <c r="F295" s="30"/>
      <c r="G295" s="31"/>
      <c r="H295" s="31"/>
      <c r="I295" s="28" t="s">
        <v>15</v>
      </c>
      <c r="J295" s="28"/>
      <c r="K295" s="105" t="s">
        <v>65</v>
      </c>
    </row>
    <row r="296" spans="1:11" ht="16.5" thickBot="1">
      <c r="A296" s="35"/>
      <c r="B296" s="36"/>
      <c r="C296" s="108"/>
      <c r="D296" s="38" t="s">
        <v>16</v>
      </c>
      <c r="E296" s="38" t="s">
        <v>17</v>
      </c>
      <c r="F296" s="38" t="s">
        <v>18</v>
      </c>
      <c r="G296" s="38" t="s">
        <v>19</v>
      </c>
      <c r="H296" s="153" t="s">
        <v>20</v>
      </c>
      <c r="I296" s="39" t="s">
        <v>21</v>
      </c>
      <c r="J296" s="39" t="s">
        <v>22</v>
      </c>
      <c r="K296" s="80"/>
    </row>
    <row r="297" spans="1:11">
      <c r="A297" s="1"/>
      <c r="B297" s="170" t="s">
        <v>23</v>
      </c>
      <c r="C297" s="42"/>
      <c r="D297" s="49"/>
      <c r="E297" s="44"/>
      <c r="F297" s="100"/>
      <c r="G297" s="44"/>
      <c r="H297" s="100"/>
      <c r="I297" s="44"/>
      <c r="J297" s="100"/>
      <c r="K297" s="34"/>
    </row>
    <row r="298" spans="1:11" ht="31.5">
      <c r="A298" s="1" t="s">
        <v>244</v>
      </c>
      <c r="C298" s="47" t="s">
        <v>272</v>
      </c>
      <c r="D298" s="49"/>
      <c r="E298" s="48"/>
      <c r="F298" s="49">
        <v>7.46</v>
      </c>
      <c r="G298" s="48">
        <v>9.52</v>
      </c>
      <c r="H298" s="49">
        <v>33.83</v>
      </c>
      <c r="I298" s="48">
        <v>251.91</v>
      </c>
      <c r="J298" s="49">
        <v>0.86</v>
      </c>
      <c r="K298" s="34" t="s">
        <v>104</v>
      </c>
    </row>
    <row r="299" spans="1:11">
      <c r="A299" s="1"/>
      <c r="B299" s="3" t="s">
        <v>88</v>
      </c>
      <c r="C299" s="47"/>
      <c r="D299" s="49">
        <v>22.5</v>
      </c>
      <c r="E299" s="48">
        <v>22.5</v>
      </c>
      <c r="F299" s="49"/>
      <c r="G299" s="48"/>
      <c r="H299" s="49"/>
      <c r="I299" s="48"/>
      <c r="J299" s="49"/>
      <c r="K299" s="34"/>
    </row>
    <row r="300" spans="1:11">
      <c r="A300" s="1"/>
      <c r="B300" s="9" t="s">
        <v>27</v>
      </c>
      <c r="C300" s="47"/>
      <c r="D300" s="49">
        <v>158</v>
      </c>
      <c r="E300" s="48">
        <v>158</v>
      </c>
      <c r="F300" s="49"/>
      <c r="G300" s="48"/>
      <c r="H300" s="49"/>
      <c r="I300" s="48"/>
      <c r="J300" s="49"/>
      <c r="K300" s="34"/>
    </row>
    <row r="301" spans="1:11">
      <c r="A301" s="1"/>
      <c r="B301" s="9" t="s">
        <v>29</v>
      </c>
      <c r="C301" s="47"/>
      <c r="D301" s="49">
        <v>2.5</v>
      </c>
      <c r="E301" s="48">
        <v>2.5</v>
      </c>
      <c r="F301" s="49"/>
      <c r="G301" s="48"/>
      <c r="H301" s="49"/>
      <c r="I301" s="48"/>
      <c r="J301" s="49"/>
      <c r="K301" s="34"/>
    </row>
    <row r="302" spans="1:11">
      <c r="A302" s="1"/>
      <c r="B302" s="9" t="s">
        <v>190</v>
      </c>
      <c r="C302" s="47"/>
      <c r="D302" s="49">
        <v>0.5</v>
      </c>
      <c r="E302" s="48">
        <v>0.5</v>
      </c>
      <c r="F302" s="49"/>
      <c r="G302" s="48"/>
      <c r="H302" s="49"/>
      <c r="I302" s="48"/>
      <c r="J302" s="49"/>
      <c r="K302" s="34"/>
    </row>
    <row r="303" spans="1:11">
      <c r="A303" s="1"/>
      <c r="B303" s="15" t="s">
        <v>31</v>
      </c>
      <c r="C303" s="47"/>
      <c r="D303" s="49">
        <v>5</v>
      </c>
      <c r="E303" s="48">
        <v>5</v>
      </c>
      <c r="F303" s="49"/>
      <c r="G303" s="48"/>
      <c r="H303" s="49"/>
      <c r="I303" s="48"/>
      <c r="J303" s="49"/>
      <c r="K303" s="34"/>
    </row>
    <row r="304" spans="1:11">
      <c r="A304" s="1" t="s">
        <v>32</v>
      </c>
      <c r="C304" s="47" t="s">
        <v>251</v>
      </c>
      <c r="E304" s="45"/>
      <c r="F304" s="49">
        <v>2.8522522522522524</v>
      </c>
      <c r="G304" s="48">
        <v>2.4126126126126128</v>
      </c>
      <c r="H304" s="49">
        <v>10.35</v>
      </c>
      <c r="I304" s="48">
        <v>74.58</v>
      </c>
      <c r="J304" s="49">
        <v>1.17</v>
      </c>
      <c r="K304" s="34" t="s">
        <v>326</v>
      </c>
    </row>
    <row r="305" spans="1:11">
      <c r="A305" s="1"/>
      <c r="B305" s="9" t="s">
        <v>34</v>
      </c>
      <c r="C305" s="47"/>
      <c r="D305" s="49">
        <v>2.5</v>
      </c>
      <c r="E305" s="48">
        <v>2.5</v>
      </c>
      <c r="F305" s="49"/>
      <c r="G305" s="48"/>
      <c r="H305" s="49"/>
      <c r="I305" s="48"/>
      <c r="J305" s="49"/>
      <c r="K305" s="34"/>
    </row>
    <row r="306" spans="1:11">
      <c r="A306" s="1"/>
      <c r="B306" s="9" t="s">
        <v>29</v>
      </c>
      <c r="C306" s="47"/>
      <c r="D306" s="49">
        <v>6</v>
      </c>
      <c r="E306" s="48">
        <v>6</v>
      </c>
      <c r="F306" s="49"/>
      <c r="G306" s="48"/>
      <c r="H306" s="49"/>
      <c r="I306" s="48"/>
      <c r="J306" s="49"/>
      <c r="K306" s="34"/>
    </row>
    <row r="307" spans="1:11">
      <c r="A307" s="50"/>
      <c r="B307" s="9" t="s">
        <v>27</v>
      </c>
      <c r="C307" s="47"/>
      <c r="D307" s="49">
        <v>90</v>
      </c>
      <c r="E307" s="48">
        <v>90</v>
      </c>
      <c r="F307" s="49"/>
      <c r="G307" s="48"/>
      <c r="H307" s="49"/>
      <c r="I307" s="48"/>
      <c r="J307" s="49"/>
      <c r="K307" s="34"/>
    </row>
    <row r="308" spans="1:11">
      <c r="A308" s="50"/>
      <c r="B308" s="9" t="s">
        <v>28</v>
      </c>
      <c r="C308" s="47"/>
      <c r="D308" s="49">
        <v>108</v>
      </c>
      <c r="E308" s="48">
        <v>108</v>
      </c>
      <c r="F308" s="49"/>
      <c r="G308" s="48"/>
      <c r="H308" s="49"/>
      <c r="I308" s="48"/>
      <c r="J308" s="49"/>
      <c r="K308" s="34"/>
    </row>
    <row r="309" spans="1:11" ht="31.5">
      <c r="A309" s="1" t="s">
        <v>173</v>
      </c>
      <c r="C309" s="68" t="s">
        <v>252</v>
      </c>
      <c r="E309" s="45"/>
      <c r="F309" s="49">
        <v>3.61</v>
      </c>
      <c r="G309" s="48">
        <v>5.83</v>
      </c>
      <c r="H309" s="49">
        <v>15.49</v>
      </c>
      <c r="I309" s="48">
        <v>128.77000000000001</v>
      </c>
      <c r="J309" s="49">
        <v>7.0000000000000007E-2</v>
      </c>
      <c r="K309" s="34" t="s">
        <v>199</v>
      </c>
    </row>
    <row r="310" spans="1:11">
      <c r="A310" s="1"/>
      <c r="B310" s="9" t="s">
        <v>38</v>
      </c>
      <c r="C310" s="47"/>
      <c r="D310" s="49">
        <v>30</v>
      </c>
      <c r="E310" s="48">
        <v>30</v>
      </c>
      <c r="F310" s="49"/>
      <c r="G310" s="48"/>
      <c r="H310" s="49"/>
      <c r="I310" s="48"/>
      <c r="J310" s="49"/>
      <c r="K310" s="34"/>
    </row>
    <row r="311" spans="1:11">
      <c r="A311" s="1"/>
      <c r="B311" s="9" t="s">
        <v>70</v>
      </c>
      <c r="C311" s="47"/>
      <c r="D311" s="49">
        <v>5.0999999999999996</v>
      </c>
      <c r="E311" s="48">
        <v>5</v>
      </c>
      <c r="F311" s="49"/>
      <c r="G311" s="48"/>
      <c r="H311" s="49"/>
      <c r="I311" s="48"/>
      <c r="J311" s="49"/>
      <c r="K311" s="34"/>
    </row>
    <row r="312" spans="1:11" ht="16.5" thickBot="1">
      <c r="B312" s="9" t="s">
        <v>31</v>
      </c>
      <c r="C312" s="108"/>
      <c r="D312" s="49">
        <v>5</v>
      </c>
      <c r="E312" s="81">
        <v>5</v>
      </c>
      <c r="F312" s="49" t="s">
        <v>3</v>
      </c>
      <c r="G312" s="81"/>
      <c r="H312" s="49"/>
      <c r="I312" s="81"/>
      <c r="J312" s="49"/>
      <c r="K312" s="34"/>
    </row>
    <row r="313" spans="1:11" s="58" customFormat="1" ht="16.5" thickBot="1">
      <c r="A313" s="51" t="s">
        <v>39</v>
      </c>
      <c r="B313" s="52"/>
      <c r="C313" s="53">
        <v>411</v>
      </c>
      <c r="D313" s="54"/>
      <c r="E313" s="55"/>
      <c r="F313" s="56">
        <f>F309+F304+F298</f>
        <v>13.922252252252253</v>
      </c>
      <c r="G313" s="56">
        <f>G309+G304+G298</f>
        <v>17.762612612612614</v>
      </c>
      <c r="H313" s="56">
        <f>H309+H304+H298</f>
        <v>59.67</v>
      </c>
      <c r="I313" s="56">
        <f>I309+I304+I298</f>
        <v>455.26</v>
      </c>
      <c r="J313" s="56">
        <f>J309+J304+J298</f>
        <v>2.1</v>
      </c>
      <c r="K313" s="57"/>
    </row>
    <row r="314" spans="1:11">
      <c r="A314" s="1"/>
      <c r="B314" s="163" t="s">
        <v>40</v>
      </c>
      <c r="C314" s="47"/>
      <c r="D314" s="43"/>
      <c r="E314" s="48"/>
      <c r="F314" s="48"/>
      <c r="G314" s="64"/>
      <c r="H314" s="49"/>
      <c r="I314" s="48"/>
      <c r="J314" s="49"/>
      <c r="K314" s="24"/>
    </row>
    <row r="315" spans="1:11" ht="22.5" customHeight="1" thickBot="1">
      <c r="A315" s="304" t="s">
        <v>352</v>
      </c>
      <c r="B315" s="325"/>
      <c r="C315" s="322">
        <v>200</v>
      </c>
      <c r="D315" s="442">
        <v>200</v>
      </c>
      <c r="E315" s="322">
        <v>200</v>
      </c>
      <c r="F315" s="323">
        <v>1</v>
      </c>
      <c r="G315" s="324"/>
      <c r="H315" s="323">
        <v>20.2</v>
      </c>
      <c r="I315" s="324">
        <v>84.44</v>
      </c>
      <c r="J315" s="323">
        <v>4</v>
      </c>
      <c r="K315" s="324" t="s">
        <v>260</v>
      </c>
    </row>
    <row r="316" spans="1:11" s="58" customFormat="1" ht="16.5" thickBot="1">
      <c r="A316" s="51" t="s">
        <v>39</v>
      </c>
      <c r="B316" s="52"/>
      <c r="C316" s="53">
        <v>200</v>
      </c>
      <c r="D316" s="54"/>
      <c r="E316" s="59"/>
      <c r="F316" s="56">
        <f>F315</f>
        <v>1</v>
      </c>
      <c r="G316" s="56">
        <f>G315</f>
        <v>0</v>
      </c>
      <c r="H316" s="56">
        <f>H315</f>
        <v>20.2</v>
      </c>
      <c r="I316" s="56">
        <f>I315</f>
        <v>84.44</v>
      </c>
      <c r="J316" s="56">
        <f>J315</f>
        <v>4</v>
      </c>
      <c r="K316" s="57"/>
    </row>
    <row r="317" spans="1:11">
      <c r="A317" s="155"/>
      <c r="B317" s="170" t="s">
        <v>41</v>
      </c>
      <c r="C317" s="42"/>
      <c r="D317" s="88"/>
      <c r="E317" s="44"/>
      <c r="F317" s="130"/>
      <c r="G317" s="63"/>
      <c r="H317" s="130"/>
      <c r="I317" s="63"/>
      <c r="J317" s="62"/>
      <c r="K317" s="24"/>
    </row>
    <row r="318" spans="1:11" s="181" customFormat="1" ht="51.75" customHeight="1">
      <c r="A318" s="668" t="s">
        <v>480</v>
      </c>
      <c r="B318" s="74"/>
      <c r="C318" s="669">
        <v>50</v>
      </c>
      <c r="D318" s="670"/>
      <c r="E318" s="179"/>
      <c r="F318" s="180">
        <v>0.85</v>
      </c>
      <c r="G318" s="670">
        <v>2.5</v>
      </c>
      <c r="H318" s="180">
        <v>4.2300000000000004</v>
      </c>
      <c r="I318" s="670">
        <v>42.85</v>
      </c>
      <c r="J318" s="180">
        <v>1.73</v>
      </c>
      <c r="K318" s="78" t="s">
        <v>481</v>
      </c>
    </row>
    <row r="319" spans="1:11" s="181" customFormat="1" ht="15" customHeight="1">
      <c r="A319" s="74"/>
      <c r="B319" s="74" t="s">
        <v>482</v>
      </c>
      <c r="C319" s="669"/>
      <c r="D319" s="670">
        <v>57.2</v>
      </c>
      <c r="E319" s="179">
        <v>40</v>
      </c>
      <c r="F319" s="180"/>
      <c r="G319" s="670"/>
      <c r="H319" s="180"/>
      <c r="I319" s="670"/>
      <c r="J319" s="180"/>
      <c r="K319" s="180"/>
    </row>
    <row r="320" spans="1:11" s="181" customFormat="1" ht="15" customHeight="1">
      <c r="A320" s="74"/>
      <c r="B320" s="74" t="s">
        <v>106</v>
      </c>
      <c r="C320" s="669"/>
      <c r="D320" s="670">
        <v>6</v>
      </c>
      <c r="E320" s="179">
        <v>5</v>
      </c>
      <c r="F320" s="180"/>
      <c r="G320" s="670"/>
      <c r="H320" s="180"/>
      <c r="I320" s="670"/>
      <c r="J320" s="180"/>
      <c r="K320" s="180"/>
    </row>
    <row r="321" spans="1:11" s="181" customFormat="1" ht="15" customHeight="1">
      <c r="A321" s="74"/>
      <c r="B321" s="74" t="s">
        <v>392</v>
      </c>
      <c r="C321" s="669"/>
      <c r="D321" s="670">
        <v>2.5</v>
      </c>
      <c r="E321" s="179">
        <v>2.5</v>
      </c>
      <c r="F321" s="180"/>
      <c r="G321" s="670"/>
      <c r="H321" s="180"/>
      <c r="I321" s="670"/>
      <c r="J321" s="180"/>
      <c r="K321" s="180"/>
    </row>
    <row r="322" spans="1:11" s="181" customFormat="1" ht="15" customHeight="1">
      <c r="A322" s="74"/>
      <c r="B322" s="74" t="s">
        <v>130</v>
      </c>
      <c r="C322" s="669"/>
      <c r="D322" s="670">
        <v>2.5</v>
      </c>
      <c r="E322" s="179">
        <v>2.5</v>
      </c>
      <c r="F322" s="180"/>
      <c r="G322" s="670"/>
      <c r="H322" s="180"/>
      <c r="I322" s="670"/>
      <c r="J322" s="180"/>
      <c r="K322" s="180"/>
    </row>
    <row r="323" spans="1:11" ht="31.5">
      <c r="A323" s="156" t="s">
        <v>369</v>
      </c>
      <c r="C323" s="68" t="s">
        <v>335</v>
      </c>
      <c r="D323" s="112"/>
      <c r="E323" s="113"/>
      <c r="F323" s="62">
        <v>3.9527999999999999</v>
      </c>
      <c r="G323" s="157">
        <v>3.7943999999999996</v>
      </c>
      <c r="H323" s="62">
        <v>11.905199999999999</v>
      </c>
      <c r="I323" s="157">
        <v>106.74</v>
      </c>
      <c r="J323" s="62">
        <v>4.1900000000000004</v>
      </c>
      <c r="K323" s="34" t="s">
        <v>165</v>
      </c>
    </row>
    <row r="324" spans="1:11">
      <c r="A324" s="1"/>
      <c r="B324" s="9" t="s">
        <v>46</v>
      </c>
      <c r="C324" s="68"/>
      <c r="D324" s="67">
        <v>53.2</v>
      </c>
      <c r="E324" s="47">
        <v>40</v>
      </c>
      <c r="F324" s="49"/>
      <c r="G324" s="48"/>
      <c r="H324" s="49"/>
      <c r="I324" s="48"/>
      <c r="K324" s="34"/>
    </row>
    <row r="325" spans="1:11">
      <c r="A325" s="1"/>
      <c r="B325" s="9" t="s">
        <v>84</v>
      </c>
      <c r="C325" s="68"/>
      <c r="D325" s="67">
        <v>16.2</v>
      </c>
      <c r="E325" s="47">
        <v>16</v>
      </c>
      <c r="F325" s="49"/>
      <c r="G325" s="48"/>
      <c r="H325" s="49"/>
      <c r="I325" s="48"/>
      <c r="K325" s="34"/>
    </row>
    <row r="326" spans="1:11">
      <c r="A326" s="1"/>
      <c r="B326" s="9" t="s">
        <v>47</v>
      </c>
      <c r="C326" s="68"/>
      <c r="D326" s="67">
        <v>12.8</v>
      </c>
      <c r="E326" s="48">
        <v>10</v>
      </c>
      <c r="F326" s="49"/>
      <c r="G326" s="48"/>
      <c r="H326" s="49"/>
      <c r="I326" s="48"/>
      <c r="K326" s="34"/>
    </row>
    <row r="327" spans="1:11">
      <c r="A327" s="1"/>
      <c r="B327" s="9" t="s">
        <v>42</v>
      </c>
      <c r="C327" s="68"/>
      <c r="D327" s="67">
        <v>9.6</v>
      </c>
      <c r="E327" s="48">
        <v>8</v>
      </c>
      <c r="F327" s="49"/>
      <c r="G327" s="48"/>
      <c r="H327" s="49"/>
      <c r="I327" s="48"/>
      <c r="K327" s="34"/>
    </row>
    <row r="328" spans="1:11">
      <c r="A328" s="1"/>
      <c r="B328" s="9" t="s">
        <v>48</v>
      </c>
      <c r="C328" s="68"/>
      <c r="D328" s="67">
        <v>4</v>
      </c>
      <c r="E328" s="47">
        <v>4</v>
      </c>
      <c r="F328" s="49"/>
      <c r="G328" s="48"/>
      <c r="H328" s="49"/>
      <c r="I328" s="48"/>
      <c r="K328" s="34"/>
    </row>
    <row r="329" spans="1:11">
      <c r="A329" s="1"/>
      <c r="B329" s="15" t="s">
        <v>190</v>
      </c>
      <c r="C329" s="68"/>
      <c r="D329" s="67">
        <v>0.7</v>
      </c>
      <c r="E329" s="47">
        <v>0.7</v>
      </c>
      <c r="F329" s="49"/>
      <c r="G329" s="48"/>
      <c r="H329" s="49"/>
      <c r="I329" s="48"/>
      <c r="K329" s="34"/>
    </row>
    <row r="330" spans="1:11">
      <c r="A330" s="1"/>
      <c r="B330" s="9" t="s">
        <v>145</v>
      </c>
      <c r="C330" s="68"/>
      <c r="D330" s="67">
        <v>140</v>
      </c>
      <c r="E330" s="47">
        <v>140</v>
      </c>
      <c r="F330" s="49"/>
      <c r="G330" s="48"/>
      <c r="H330" s="49"/>
      <c r="I330" s="48"/>
      <c r="K330" s="34"/>
    </row>
    <row r="331" spans="1:11">
      <c r="A331" s="509" t="s">
        <v>380</v>
      </c>
      <c r="B331" s="509"/>
      <c r="C331" s="138">
        <v>80</v>
      </c>
      <c r="D331" s="509"/>
      <c r="E331" s="510"/>
      <c r="F331" s="511">
        <v>11.24</v>
      </c>
      <c r="G331" s="138">
        <v>10.07</v>
      </c>
      <c r="H331" s="511">
        <v>7.04</v>
      </c>
      <c r="I331" s="138">
        <v>164</v>
      </c>
      <c r="J331" s="511">
        <v>0.32</v>
      </c>
      <c r="K331" s="78" t="s">
        <v>381</v>
      </c>
    </row>
    <row r="332" spans="1:11">
      <c r="A332" s="509"/>
      <c r="B332" s="73" t="s">
        <v>378</v>
      </c>
      <c r="C332" s="184"/>
      <c r="D332" s="139">
        <v>90.9</v>
      </c>
      <c r="E332" s="71">
        <v>59</v>
      </c>
      <c r="F332" s="509"/>
      <c r="G332" s="510"/>
      <c r="H332" s="509"/>
      <c r="I332" s="510"/>
      <c r="J332" s="509"/>
      <c r="K332" s="510"/>
    </row>
    <row r="333" spans="1:11">
      <c r="A333" s="509"/>
      <c r="B333" s="509" t="s">
        <v>174</v>
      </c>
      <c r="C333" s="510"/>
      <c r="D333" s="512">
        <v>15</v>
      </c>
      <c r="E333" s="137">
        <v>15</v>
      </c>
      <c r="F333" s="509"/>
      <c r="G333" s="510"/>
      <c r="H333" s="509"/>
      <c r="I333" s="510"/>
      <c r="J333" s="509"/>
      <c r="K333" s="510"/>
    </row>
    <row r="334" spans="1:11">
      <c r="A334" s="509"/>
      <c r="B334" s="509" t="s">
        <v>217</v>
      </c>
      <c r="C334" s="510"/>
      <c r="D334" s="512">
        <v>0.5</v>
      </c>
      <c r="E334" s="137">
        <v>0.5</v>
      </c>
      <c r="F334" s="509"/>
      <c r="G334" s="510"/>
      <c r="H334" s="509"/>
      <c r="I334" s="510"/>
      <c r="J334" s="509"/>
      <c r="K334" s="510"/>
    </row>
    <row r="335" spans="1:11">
      <c r="A335" s="509"/>
      <c r="B335" s="509" t="s">
        <v>28</v>
      </c>
      <c r="C335" s="510"/>
      <c r="D335" s="512">
        <v>18</v>
      </c>
      <c r="E335" s="137">
        <v>18</v>
      </c>
      <c r="F335" s="509"/>
      <c r="G335" s="510"/>
      <c r="H335" s="509"/>
      <c r="I335" s="510"/>
      <c r="J335" s="509"/>
      <c r="K335" s="510"/>
    </row>
    <row r="336" spans="1:11" ht="31.5">
      <c r="B336" s="73" t="s">
        <v>379</v>
      </c>
      <c r="C336" s="510"/>
      <c r="D336" s="512"/>
      <c r="E336" s="137">
        <v>92</v>
      </c>
      <c r="F336" s="49"/>
      <c r="G336" s="48"/>
      <c r="H336" s="49"/>
      <c r="I336" s="48"/>
      <c r="K336" s="34"/>
    </row>
    <row r="337" spans="1:11" ht="31.5">
      <c r="A337" s="1" t="s">
        <v>432</v>
      </c>
      <c r="C337" s="47">
        <v>140</v>
      </c>
      <c r="D337" s="49"/>
      <c r="E337" s="43"/>
      <c r="F337" s="48">
        <v>3.05</v>
      </c>
      <c r="G337" s="110">
        <v>11.75</v>
      </c>
      <c r="H337" s="48">
        <v>21.15</v>
      </c>
      <c r="I337" s="43">
        <v>201.6</v>
      </c>
      <c r="J337" s="43">
        <v>36.090000000000003</v>
      </c>
      <c r="K337" s="34" t="s">
        <v>433</v>
      </c>
    </row>
    <row r="338" spans="1:11">
      <c r="A338" s="1"/>
      <c r="B338" s="9" t="s">
        <v>46</v>
      </c>
      <c r="C338" s="47"/>
      <c r="D338" s="49">
        <v>173</v>
      </c>
      <c r="E338" s="43">
        <v>130</v>
      </c>
      <c r="F338" s="48"/>
      <c r="G338" s="110"/>
      <c r="H338" s="48"/>
      <c r="I338" s="43"/>
      <c r="J338" s="43"/>
      <c r="K338" s="34"/>
    </row>
    <row r="339" spans="1:11">
      <c r="A339" s="1"/>
      <c r="B339" s="9" t="s">
        <v>130</v>
      </c>
      <c r="C339" s="47"/>
      <c r="D339" s="49">
        <v>5</v>
      </c>
      <c r="E339" s="43">
        <v>5</v>
      </c>
      <c r="F339" s="48"/>
      <c r="G339" s="110"/>
      <c r="H339" s="48"/>
      <c r="I339" s="43"/>
      <c r="J339" s="43"/>
      <c r="K339" s="34"/>
    </row>
    <row r="340" spans="1:11">
      <c r="A340" s="1"/>
      <c r="B340" s="9" t="s">
        <v>42</v>
      </c>
      <c r="C340" s="47"/>
      <c r="D340" s="49">
        <v>8.4</v>
      </c>
      <c r="E340" s="43">
        <v>7</v>
      </c>
      <c r="F340" s="48"/>
      <c r="G340" s="110"/>
      <c r="H340" s="48"/>
      <c r="I340" s="43"/>
      <c r="J340" s="43"/>
      <c r="K340" s="34"/>
    </row>
    <row r="341" spans="1:11">
      <c r="A341" s="1"/>
      <c r="B341" s="9" t="s">
        <v>47</v>
      </c>
      <c r="C341" s="47"/>
      <c r="D341" s="49">
        <v>12.5</v>
      </c>
      <c r="E341" s="43">
        <v>10</v>
      </c>
      <c r="F341" s="48"/>
      <c r="G341" s="110"/>
      <c r="H341" s="48"/>
      <c r="I341" s="43"/>
      <c r="J341" s="43"/>
      <c r="K341" s="34"/>
    </row>
    <row r="342" spans="1:11">
      <c r="A342" s="1"/>
      <c r="B342" s="9" t="s">
        <v>190</v>
      </c>
      <c r="C342" s="47"/>
      <c r="D342" s="49">
        <v>0.4</v>
      </c>
      <c r="E342" s="43">
        <v>0.4</v>
      </c>
      <c r="F342" s="48"/>
      <c r="G342" s="110"/>
      <c r="H342" s="48"/>
      <c r="I342" s="43"/>
      <c r="J342" s="43"/>
      <c r="K342" s="34"/>
    </row>
    <row r="343" spans="1:11">
      <c r="A343" s="1"/>
      <c r="B343" s="9" t="s">
        <v>434</v>
      </c>
      <c r="C343" s="47"/>
      <c r="D343" s="49"/>
      <c r="E343" s="43">
        <v>25</v>
      </c>
      <c r="F343" s="48"/>
      <c r="G343" s="110"/>
      <c r="H343" s="48"/>
      <c r="I343" s="43"/>
      <c r="J343" s="43"/>
      <c r="K343" s="34"/>
    </row>
    <row r="344" spans="1:11">
      <c r="A344" s="1"/>
      <c r="B344" s="9" t="s">
        <v>86</v>
      </c>
      <c r="C344" s="47"/>
      <c r="D344" s="49">
        <v>6.25</v>
      </c>
      <c r="E344" s="43">
        <v>6.25</v>
      </c>
      <c r="F344" s="48"/>
      <c r="G344" s="110"/>
      <c r="H344" s="48"/>
      <c r="I344" s="43"/>
      <c r="J344" s="43"/>
      <c r="K344" s="34"/>
    </row>
    <row r="345" spans="1:11">
      <c r="A345" s="1"/>
      <c r="B345" s="9" t="s">
        <v>52</v>
      </c>
      <c r="C345" s="47"/>
      <c r="D345" s="49">
        <v>1.88</v>
      </c>
      <c r="E345" s="43">
        <v>1.88</v>
      </c>
      <c r="F345" s="48"/>
      <c r="G345" s="110"/>
      <c r="H345" s="48"/>
      <c r="I345" s="43"/>
      <c r="J345" s="43"/>
      <c r="K345" s="34"/>
    </row>
    <row r="346" spans="1:11">
      <c r="A346" s="1"/>
      <c r="B346" s="9" t="s">
        <v>66</v>
      </c>
      <c r="C346" s="47"/>
      <c r="D346" s="49">
        <v>18.75</v>
      </c>
      <c r="E346" s="43">
        <v>18.75</v>
      </c>
      <c r="F346" s="48"/>
      <c r="G346" s="110"/>
      <c r="H346" s="48"/>
      <c r="I346" s="43"/>
      <c r="J346" s="43"/>
      <c r="K346" s="34"/>
    </row>
    <row r="347" spans="1:11">
      <c r="A347" s="1"/>
      <c r="B347" s="9" t="s">
        <v>190</v>
      </c>
      <c r="C347" s="47"/>
      <c r="D347" s="49">
        <v>0.2</v>
      </c>
      <c r="E347" s="43">
        <v>0.2</v>
      </c>
      <c r="F347" s="48"/>
      <c r="G347" s="110"/>
      <c r="H347" s="48"/>
      <c r="I347" s="43"/>
      <c r="J347" s="43"/>
      <c r="K347" s="34"/>
    </row>
    <row r="348" spans="1:11">
      <c r="A348" s="76" t="s">
        <v>263</v>
      </c>
      <c r="C348" s="50">
        <v>180</v>
      </c>
      <c r="D348" s="48"/>
      <c r="E348" s="49"/>
      <c r="F348" s="43">
        <v>0.59532374100719432</v>
      </c>
      <c r="G348" s="48">
        <v>8.0935251798561161E-2</v>
      </c>
      <c r="H348" s="49">
        <v>16.809999999999999</v>
      </c>
      <c r="I348" s="77">
        <v>71.52</v>
      </c>
      <c r="J348" s="67">
        <v>0.65</v>
      </c>
      <c r="K348" s="78" t="s">
        <v>264</v>
      </c>
    </row>
    <row r="349" spans="1:11">
      <c r="A349" s="79"/>
      <c r="B349" s="9" t="s">
        <v>265</v>
      </c>
      <c r="C349" s="50"/>
      <c r="D349" s="48">
        <v>15.3</v>
      </c>
      <c r="E349" s="49">
        <v>15</v>
      </c>
      <c r="F349" s="50"/>
      <c r="G349" s="47"/>
      <c r="H349" s="67"/>
      <c r="I349" s="77"/>
      <c r="J349" s="67"/>
      <c r="K349" s="34"/>
    </row>
    <row r="350" spans="1:11">
      <c r="A350" s="79"/>
      <c r="B350" s="12" t="s">
        <v>29</v>
      </c>
      <c r="C350" s="50"/>
      <c r="D350" s="48">
        <v>6</v>
      </c>
      <c r="E350" s="49">
        <v>6</v>
      </c>
      <c r="F350" s="50"/>
      <c r="G350" s="47"/>
      <c r="H350" s="67"/>
      <c r="I350" s="77"/>
      <c r="J350" s="67"/>
      <c r="K350" s="34"/>
    </row>
    <row r="351" spans="1:11">
      <c r="A351" s="79"/>
      <c r="B351" s="9" t="s">
        <v>66</v>
      </c>
      <c r="C351" s="50"/>
      <c r="D351" s="48">
        <v>183</v>
      </c>
      <c r="E351" s="49">
        <v>183</v>
      </c>
      <c r="F351" s="50"/>
      <c r="G351" s="47"/>
      <c r="H351" s="67"/>
      <c r="I351" s="77"/>
      <c r="J351" s="67"/>
      <c r="K351" s="34"/>
    </row>
    <row r="352" spans="1:11" ht="32.25" thickBot="1">
      <c r="A352" s="35" t="s">
        <v>209</v>
      </c>
      <c r="B352" s="36"/>
      <c r="C352" s="108">
        <v>45</v>
      </c>
      <c r="D352" s="84">
        <v>45</v>
      </c>
      <c r="E352" s="81">
        <v>45</v>
      </c>
      <c r="F352" s="83">
        <v>2.9729729729729724</v>
      </c>
      <c r="G352" s="81">
        <v>0.54054054054054046</v>
      </c>
      <c r="H352" s="84">
        <v>17.837837837837839</v>
      </c>
      <c r="I352" s="81">
        <v>89.189189189189179</v>
      </c>
      <c r="J352" s="84"/>
      <c r="K352" s="80" t="s">
        <v>177</v>
      </c>
    </row>
    <row r="353" spans="1:11" s="58" customFormat="1" ht="16.5" thickBot="1">
      <c r="A353" s="51" t="s">
        <v>39</v>
      </c>
      <c r="B353" s="52"/>
      <c r="C353" s="666">
        <f>C352+C348+C337+C331+C323+C318</f>
        <v>675</v>
      </c>
      <c r="D353" s="95"/>
      <c r="E353" s="55"/>
      <c r="F353" s="56">
        <f>F352+F348+F337+F331+F323+F318</f>
        <v>22.661096713980168</v>
      </c>
      <c r="G353" s="56">
        <f t="shared" ref="G353:J353" si="4">G352+G348+G337+G331+G323+G318</f>
        <v>28.735875792339101</v>
      </c>
      <c r="H353" s="56">
        <f t="shared" si="4"/>
        <v>78.973037837837836</v>
      </c>
      <c r="I353" s="56">
        <f t="shared" si="4"/>
        <v>675.8991891891892</v>
      </c>
      <c r="J353" s="56">
        <f t="shared" si="4"/>
        <v>42.98</v>
      </c>
      <c r="K353" s="57"/>
    </row>
    <row r="354" spans="1:11" ht="22.5" customHeight="1">
      <c r="B354" s="87" t="s">
        <v>394</v>
      </c>
      <c r="C354" s="42"/>
      <c r="D354" s="49"/>
      <c r="E354" s="22"/>
      <c r="F354" s="48"/>
      <c r="G354" s="102"/>
      <c r="H354" s="49"/>
      <c r="I354" s="22"/>
      <c r="J354" s="49"/>
      <c r="K354" s="24"/>
    </row>
    <row r="355" spans="1:11" ht="39" customHeight="1">
      <c r="A355" s="69" t="s">
        <v>211</v>
      </c>
      <c r="B355" s="74"/>
      <c r="C355" s="452" t="s">
        <v>92</v>
      </c>
      <c r="D355" s="188"/>
      <c r="E355" s="184"/>
      <c r="F355" s="139">
        <v>13.94</v>
      </c>
      <c r="G355" s="71">
        <v>24.83</v>
      </c>
      <c r="H355" s="139">
        <v>2.64</v>
      </c>
      <c r="I355" s="71">
        <v>289.66000000000003</v>
      </c>
      <c r="J355" s="139">
        <v>0.28000000000000003</v>
      </c>
      <c r="K355" s="78" t="s">
        <v>212</v>
      </c>
    </row>
    <row r="356" spans="1:11" ht="21" customHeight="1">
      <c r="A356" s="69"/>
      <c r="B356" s="73" t="s">
        <v>56</v>
      </c>
      <c r="C356" s="452"/>
      <c r="D356" s="139">
        <v>114</v>
      </c>
      <c r="E356" s="71">
        <v>95</v>
      </c>
      <c r="F356" s="139"/>
      <c r="G356" s="71"/>
      <c r="H356" s="139"/>
      <c r="I356" s="71"/>
      <c r="J356" s="139"/>
      <c r="K356" s="78"/>
    </row>
    <row r="357" spans="1:11" ht="21" customHeight="1">
      <c r="A357" s="69"/>
      <c r="B357" s="74" t="s">
        <v>160</v>
      </c>
      <c r="C357" s="452"/>
      <c r="D357" s="139">
        <v>60</v>
      </c>
      <c r="E357" s="71">
        <v>60</v>
      </c>
      <c r="F357" s="139"/>
      <c r="G357" s="71"/>
      <c r="H357" s="139"/>
      <c r="I357" s="71"/>
      <c r="J357" s="139"/>
      <c r="K357" s="78"/>
    </row>
    <row r="358" spans="1:11" ht="18" customHeight="1">
      <c r="A358" s="69"/>
      <c r="B358" s="74" t="s">
        <v>194</v>
      </c>
      <c r="C358" s="452"/>
      <c r="D358" s="139"/>
      <c r="E358" s="71">
        <v>155</v>
      </c>
      <c r="F358" s="139"/>
      <c r="G358" s="71"/>
      <c r="H358" s="139"/>
      <c r="I358" s="71"/>
      <c r="J358" s="139"/>
      <c r="K358" s="78"/>
    </row>
    <row r="359" spans="1:11" ht="18" customHeight="1">
      <c r="A359" s="69"/>
      <c r="B359" s="74" t="s">
        <v>57</v>
      </c>
      <c r="C359" s="452"/>
      <c r="D359" s="139">
        <v>2.5</v>
      </c>
      <c r="E359" s="71">
        <v>2.5</v>
      </c>
      <c r="F359" s="139"/>
      <c r="G359" s="71"/>
      <c r="H359" s="139"/>
      <c r="I359" s="71"/>
      <c r="J359" s="139"/>
      <c r="K359" s="78"/>
    </row>
    <row r="360" spans="1:11" ht="18" customHeight="1">
      <c r="A360" s="69"/>
      <c r="B360" s="74" t="s">
        <v>190</v>
      </c>
      <c r="C360" s="452"/>
      <c r="D360" s="139">
        <v>0.4</v>
      </c>
      <c r="E360" s="71">
        <v>0.4</v>
      </c>
      <c r="F360" s="139"/>
      <c r="G360" s="71"/>
      <c r="H360" s="139"/>
      <c r="I360" s="71"/>
      <c r="J360" s="139"/>
      <c r="K360" s="78"/>
    </row>
    <row r="361" spans="1:11" ht="18" customHeight="1">
      <c r="A361" s="69"/>
      <c r="B361" s="74" t="s">
        <v>195</v>
      </c>
      <c r="C361" s="452"/>
      <c r="D361" s="139"/>
      <c r="E361" s="71">
        <v>150</v>
      </c>
      <c r="F361" s="139"/>
      <c r="G361" s="71"/>
      <c r="H361" s="139"/>
      <c r="I361" s="71"/>
      <c r="J361" s="139"/>
      <c r="K361" s="78"/>
    </row>
    <row r="362" spans="1:11">
      <c r="A362" s="1" t="s">
        <v>59</v>
      </c>
      <c r="C362" s="47" t="s">
        <v>251</v>
      </c>
      <c r="D362" s="49"/>
      <c r="E362" s="48"/>
      <c r="F362" s="49">
        <v>6.3063063063063057E-2</v>
      </c>
      <c r="G362" s="48">
        <v>1.8018018018018018E-2</v>
      </c>
      <c r="H362" s="49">
        <v>6.02</v>
      </c>
      <c r="I362" s="48">
        <v>24.1</v>
      </c>
      <c r="J362" s="49">
        <v>0.03</v>
      </c>
      <c r="K362" s="34" t="s">
        <v>60</v>
      </c>
    </row>
    <row r="363" spans="1:11">
      <c r="A363" s="1"/>
      <c r="B363" s="9" t="s">
        <v>208</v>
      </c>
      <c r="C363" s="47"/>
      <c r="D363" s="49">
        <v>0.45</v>
      </c>
      <c r="E363" s="48">
        <v>0.45</v>
      </c>
      <c r="F363" s="49"/>
      <c r="G363" s="48"/>
      <c r="H363" s="49"/>
      <c r="I363" s="48"/>
      <c r="J363" s="49"/>
      <c r="K363" s="34"/>
    </row>
    <row r="364" spans="1:11">
      <c r="A364" s="1"/>
      <c r="B364" s="9" t="s">
        <v>61</v>
      </c>
      <c r="C364" s="47"/>
      <c r="D364" s="49">
        <v>6</v>
      </c>
      <c r="E364" s="48">
        <v>6</v>
      </c>
      <c r="F364" s="49"/>
      <c r="G364" s="48"/>
      <c r="H364" s="49"/>
      <c r="I364" s="48"/>
      <c r="J364" s="49"/>
      <c r="K364" s="34"/>
    </row>
    <row r="365" spans="1:11">
      <c r="A365" s="1"/>
      <c r="B365" s="9" t="s">
        <v>28</v>
      </c>
      <c r="C365" s="47"/>
      <c r="D365" s="49">
        <v>180</v>
      </c>
      <c r="E365" s="48">
        <v>180</v>
      </c>
      <c r="F365" s="49"/>
      <c r="G365" s="48"/>
      <c r="H365" s="49"/>
      <c r="I365" s="48"/>
      <c r="J365" s="49"/>
      <c r="K365" s="34"/>
    </row>
    <row r="366" spans="1:11" s="210" customFormat="1" ht="26.25" customHeight="1">
      <c r="A366" s="304" t="s">
        <v>191</v>
      </c>
      <c r="B366" s="381" t="s">
        <v>55</v>
      </c>
      <c r="C366" s="322">
        <v>20</v>
      </c>
      <c r="D366" s="382">
        <v>20</v>
      </c>
      <c r="E366" s="324">
        <v>20</v>
      </c>
      <c r="F366" s="324">
        <v>1.5</v>
      </c>
      <c r="G366" s="323">
        <v>1.96</v>
      </c>
      <c r="H366" s="324">
        <v>14.88</v>
      </c>
      <c r="I366" s="323">
        <v>83.4</v>
      </c>
      <c r="J366" s="382"/>
      <c r="K366" s="72" t="s">
        <v>179</v>
      </c>
    </row>
    <row r="367" spans="1:11" s="181" customFormat="1" ht="24" customHeight="1">
      <c r="A367" s="557" t="s">
        <v>54</v>
      </c>
      <c r="B367" s="509"/>
      <c r="C367" s="138">
        <v>100</v>
      </c>
      <c r="D367" s="511"/>
      <c r="E367" s="138"/>
      <c r="F367" s="512">
        <v>0.9</v>
      </c>
      <c r="G367" s="137">
        <v>0.2</v>
      </c>
      <c r="H367" s="512">
        <v>8.1</v>
      </c>
      <c r="I367" s="137">
        <v>43</v>
      </c>
      <c r="J367" s="512"/>
      <c r="K367" s="78" t="s">
        <v>140</v>
      </c>
    </row>
    <row r="368" spans="1:11" s="181" customFormat="1" ht="15" customHeight="1">
      <c r="A368" s="557" t="s">
        <v>491</v>
      </c>
      <c r="B368" s="589"/>
      <c r="C368" s="137"/>
      <c r="D368" s="511">
        <v>100</v>
      </c>
      <c r="E368" s="138">
        <v>100</v>
      </c>
      <c r="F368" s="512"/>
      <c r="G368" s="137"/>
      <c r="H368" s="512"/>
      <c r="I368" s="137"/>
      <c r="J368" s="595"/>
      <c r="K368" s="78" t="s">
        <v>141</v>
      </c>
    </row>
    <row r="369" spans="1:11" ht="32.25" thickBot="1">
      <c r="A369" s="1" t="s">
        <v>174</v>
      </c>
      <c r="C369" s="47">
        <v>25</v>
      </c>
      <c r="D369" s="49">
        <v>25</v>
      </c>
      <c r="E369" s="48">
        <v>25</v>
      </c>
      <c r="F369" s="49">
        <v>1.9</v>
      </c>
      <c r="G369" s="48">
        <v>0.2</v>
      </c>
      <c r="H369" s="49">
        <v>12.3</v>
      </c>
      <c r="I369" s="48">
        <v>58.75</v>
      </c>
      <c r="J369" s="49">
        <v>0</v>
      </c>
      <c r="K369" s="34" t="s">
        <v>178</v>
      </c>
    </row>
    <row r="370" spans="1:11" s="58" customFormat="1" ht="16.5" thickBot="1">
      <c r="A370" s="146" t="s">
        <v>39</v>
      </c>
      <c r="B370" s="147"/>
      <c r="C370" s="671">
        <f>C369+C367+C366+186+C355</f>
        <v>481</v>
      </c>
      <c r="D370" s="158"/>
      <c r="E370" s="149"/>
      <c r="F370" s="150">
        <f>F369+F367+F366+F362+F355</f>
        <v>18.303063063063064</v>
      </c>
      <c r="G370" s="150">
        <f t="shared" ref="G370:J370" si="5">G369+G367+G366+G362+G355</f>
        <v>27.208018018018016</v>
      </c>
      <c r="H370" s="150">
        <f t="shared" si="5"/>
        <v>43.94</v>
      </c>
      <c r="I370" s="150">
        <f t="shared" si="5"/>
        <v>498.91</v>
      </c>
      <c r="J370" s="150">
        <f t="shared" si="5"/>
        <v>0.31000000000000005</v>
      </c>
      <c r="K370" s="150"/>
    </row>
    <row r="371" spans="1:11" s="58" customFormat="1" ht="23.25" customHeight="1" thickBot="1">
      <c r="A371" s="51" t="s">
        <v>62</v>
      </c>
      <c r="B371" s="96"/>
      <c r="C371" s="85">
        <f>C313+C316+C353+C370</f>
        <v>1767</v>
      </c>
      <c r="D371" s="85"/>
      <c r="E371" s="53"/>
      <c r="F371" s="56">
        <f>F313+F316+F353+F370</f>
        <v>55.886412029295485</v>
      </c>
      <c r="G371" s="56">
        <f>G313+G316+G353+G370</f>
        <v>73.706506422969738</v>
      </c>
      <c r="H371" s="56">
        <f>H313+H316+H353+H370</f>
        <v>202.78303783783784</v>
      </c>
      <c r="I371" s="56">
        <f>I313+I316+I353+I370</f>
        <v>1714.5091891891893</v>
      </c>
      <c r="J371" s="56">
        <f>J313+J316+J353+J370</f>
        <v>49.39</v>
      </c>
      <c r="K371" s="159"/>
    </row>
    <row r="372" spans="1:11">
      <c r="A372" s="15"/>
      <c r="B372" s="15"/>
      <c r="C372" s="98"/>
      <c r="D372" s="99"/>
      <c r="E372" s="49"/>
      <c r="F372" s="62"/>
      <c r="G372" s="62"/>
      <c r="H372" s="62"/>
      <c r="I372" s="62"/>
      <c r="J372" s="130"/>
    </row>
    <row r="373" spans="1:11">
      <c r="A373" s="15"/>
      <c r="B373" s="15"/>
      <c r="C373" s="98"/>
      <c r="D373" s="99"/>
      <c r="E373" s="49"/>
      <c r="F373" s="62"/>
      <c r="G373" s="62"/>
      <c r="H373" s="62"/>
      <c r="I373" s="62"/>
      <c r="J373" s="62"/>
    </row>
    <row r="374" spans="1:11" ht="16.5" thickBot="1">
      <c r="A374" s="163" t="s">
        <v>93</v>
      </c>
      <c r="B374" s="15"/>
      <c r="C374" s="15"/>
      <c r="D374" s="16"/>
      <c r="J374" s="101"/>
      <c r="K374" s="36"/>
    </row>
    <row r="375" spans="1:11" ht="23.25" customHeight="1">
      <c r="A375" s="18" t="s">
        <v>5</v>
      </c>
      <c r="B375" s="19"/>
      <c r="C375" s="42" t="s">
        <v>6</v>
      </c>
      <c r="D375" s="88" t="s">
        <v>7</v>
      </c>
      <c r="E375" s="22" t="s">
        <v>7</v>
      </c>
      <c r="F375" s="688" t="s">
        <v>8</v>
      </c>
      <c r="G375" s="688"/>
      <c r="H375" s="689"/>
      <c r="I375" s="21" t="s">
        <v>9</v>
      </c>
      <c r="J375" s="21" t="s">
        <v>10</v>
      </c>
      <c r="K375" s="42" t="s">
        <v>64</v>
      </c>
    </row>
    <row r="376" spans="1:11" ht="16.5" thickBot="1">
      <c r="A376" s="103" t="s">
        <v>12</v>
      </c>
      <c r="B376" s="104"/>
      <c r="C376" s="105" t="s">
        <v>13</v>
      </c>
      <c r="D376" s="32" t="s">
        <v>14</v>
      </c>
      <c r="E376" s="29" t="s">
        <v>14</v>
      </c>
      <c r="F376" s="31"/>
      <c r="G376" s="31"/>
      <c r="H376" s="31"/>
      <c r="I376" s="28" t="s">
        <v>15</v>
      </c>
      <c r="J376" s="28"/>
      <c r="K376" s="105" t="s">
        <v>65</v>
      </c>
    </row>
    <row r="377" spans="1:11" ht="16.5" thickBot="1">
      <c r="A377" s="1"/>
      <c r="C377" s="47"/>
      <c r="D377" s="153" t="s">
        <v>16</v>
      </c>
      <c r="E377" s="38" t="s">
        <v>17</v>
      </c>
      <c r="F377" s="102" t="s">
        <v>18</v>
      </c>
      <c r="G377" s="22" t="s">
        <v>19</v>
      </c>
      <c r="H377" s="88" t="s">
        <v>20</v>
      </c>
      <c r="I377" s="21" t="s">
        <v>21</v>
      </c>
      <c r="J377" s="21" t="s">
        <v>22</v>
      </c>
      <c r="K377" s="34"/>
    </row>
    <row r="378" spans="1:11">
      <c r="A378" s="18"/>
      <c r="B378" s="170" t="s">
        <v>23</v>
      </c>
      <c r="C378" s="42"/>
      <c r="D378" s="88"/>
      <c r="E378" s="44"/>
      <c r="F378" s="100"/>
      <c r="G378" s="44"/>
      <c r="H378" s="100"/>
      <c r="I378" s="44"/>
      <c r="J378" s="100"/>
      <c r="K378" s="24"/>
    </row>
    <row r="379" spans="1:11">
      <c r="A379" s="1" t="s">
        <v>321</v>
      </c>
      <c r="C379" s="47">
        <v>200</v>
      </c>
      <c r="D379" s="49"/>
      <c r="E379" s="48"/>
      <c r="F379" s="49">
        <v>5.75</v>
      </c>
      <c r="G379" s="48">
        <v>5.21</v>
      </c>
      <c r="H379" s="49">
        <v>16.829999999999998</v>
      </c>
      <c r="I379" s="48">
        <v>132.4</v>
      </c>
      <c r="J379" s="49">
        <v>0.76</v>
      </c>
      <c r="K379" s="34" t="s">
        <v>322</v>
      </c>
    </row>
    <row r="380" spans="1:11">
      <c r="A380" s="1"/>
      <c r="B380" s="325" t="s">
        <v>320</v>
      </c>
      <c r="C380" s="47"/>
      <c r="D380" s="49">
        <v>16</v>
      </c>
      <c r="E380" s="48">
        <v>16</v>
      </c>
      <c r="F380" s="49"/>
      <c r="G380" s="48"/>
      <c r="H380" s="49"/>
      <c r="I380" s="48"/>
      <c r="J380" s="49"/>
      <c r="K380" s="34"/>
    </row>
    <row r="381" spans="1:11">
      <c r="A381" s="1"/>
      <c r="B381" s="9" t="s">
        <v>29</v>
      </c>
      <c r="C381" s="47"/>
      <c r="D381" s="49">
        <v>1.6</v>
      </c>
      <c r="E381" s="48">
        <v>1.6</v>
      </c>
      <c r="F381" s="49"/>
      <c r="G381" s="48"/>
      <c r="H381" s="49"/>
      <c r="I381" s="48"/>
      <c r="J381" s="49"/>
      <c r="K381" s="34"/>
    </row>
    <row r="382" spans="1:11">
      <c r="A382" s="1"/>
      <c r="B382" s="9" t="s">
        <v>27</v>
      </c>
      <c r="C382" s="47"/>
      <c r="D382" s="49">
        <v>140</v>
      </c>
      <c r="E382" s="48">
        <v>140</v>
      </c>
      <c r="F382" s="49"/>
      <c r="G382" s="48"/>
      <c r="H382" s="49"/>
      <c r="I382" s="48"/>
      <c r="J382" s="49"/>
      <c r="K382" s="34"/>
    </row>
    <row r="383" spans="1:11">
      <c r="A383" s="1"/>
      <c r="B383" s="9" t="s">
        <v>28</v>
      </c>
      <c r="C383" s="47"/>
      <c r="D383" s="49">
        <v>60</v>
      </c>
      <c r="E383" s="48">
        <v>60</v>
      </c>
      <c r="F383" s="49"/>
      <c r="G383" s="48"/>
      <c r="H383" s="49"/>
      <c r="I383" s="48"/>
      <c r="J383" s="49"/>
      <c r="K383" s="34"/>
    </row>
    <row r="384" spans="1:11">
      <c r="A384" s="1"/>
      <c r="B384" s="9" t="s">
        <v>31</v>
      </c>
      <c r="C384" s="47"/>
      <c r="D384" s="49">
        <v>2</v>
      </c>
      <c r="E384" s="48">
        <v>2</v>
      </c>
      <c r="F384" s="49"/>
      <c r="G384" s="48"/>
      <c r="H384" s="49"/>
      <c r="I384" s="48"/>
      <c r="J384" s="49"/>
      <c r="K384" s="34"/>
    </row>
    <row r="385" spans="1:11">
      <c r="A385" s="1"/>
      <c r="B385" s="15" t="s">
        <v>190</v>
      </c>
      <c r="C385" s="47"/>
      <c r="D385" s="49">
        <v>1</v>
      </c>
      <c r="E385" s="48">
        <v>1</v>
      </c>
      <c r="F385" s="49"/>
      <c r="G385" s="48"/>
      <c r="H385" s="49"/>
      <c r="I385" s="48"/>
      <c r="J385" s="49"/>
      <c r="K385" s="34"/>
    </row>
    <row r="386" spans="1:11">
      <c r="A386" s="1" t="s">
        <v>67</v>
      </c>
      <c r="C386" s="47" t="s">
        <v>251</v>
      </c>
      <c r="E386" s="45"/>
      <c r="F386" s="49">
        <v>3.6672661870503602</v>
      </c>
      <c r="G386" s="48">
        <v>3.1870503597122304</v>
      </c>
      <c r="H386" s="49">
        <v>15.82</v>
      </c>
      <c r="I386" s="48">
        <v>106.74</v>
      </c>
      <c r="J386" s="49">
        <v>1.43</v>
      </c>
      <c r="K386" s="34" t="s">
        <v>68</v>
      </c>
    </row>
    <row r="387" spans="1:11">
      <c r="A387" s="1"/>
      <c r="B387" s="9" t="s">
        <v>69</v>
      </c>
      <c r="C387" s="47"/>
      <c r="D387" s="49">
        <v>2</v>
      </c>
      <c r="E387" s="48">
        <v>2</v>
      </c>
      <c r="F387" s="49"/>
      <c r="G387" s="48"/>
      <c r="H387" s="49"/>
      <c r="I387" s="48"/>
      <c r="J387" s="49"/>
      <c r="K387" s="34"/>
    </row>
    <row r="388" spans="1:11">
      <c r="A388" s="1"/>
      <c r="B388" s="9" t="s">
        <v>29</v>
      </c>
      <c r="C388" s="47"/>
      <c r="D388" s="49">
        <v>6</v>
      </c>
      <c r="E388" s="48">
        <v>6</v>
      </c>
      <c r="F388" s="49"/>
      <c r="G388" s="48"/>
      <c r="H388" s="49"/>
      <c r="I388" s="48"/>
      <c r="J388" s="49"/>
      <c r="K388" s="34"/>
    </row>
    <row r="389" spans="1:11">
      <c r="A389" s="50"/>
      <c r="B389" s="9" t="s">
        <v>27</v>
      </c>
      <c r="C389" s="47"/>
      <c r="D389" s="49">
        <v>110</v>
      </c>
      <c r="E389" s="48">
        <v>110</v>
      </c>
      <c r="F389" s="49"/>
      <c r="G389" s="48"/>
      <c r="H389" s="49"/>
      <c r="I389" s="48"/>
      <c r="J389" s="49"/>
      <c r="K389" s="34"/>
    </row>
    <row r="390" spans="1:11">
      <c r="A390" s="50"/>
      <c r="B390" s="9" t="s">
        <v>28</v>
      </c>
      <c r="C390" s="47"/>
      <c r="D390" s="49">
        <v>80</v>
      </c>
      <c r="E390" s="48">
        <v>80</v>
      </c>
      <c r="F390" s="49"/>
      <c r="G390" s="48"/>
      <c r="H390" s="49"/>
      <c r="I390" s="48"/>
      <c r="J390" s="49"/>
      <c r="K390" s="34"/>
    </row>
    <row r="391" spans="1:11">
      <c r="A391" s="1" t="s">
        <v>182</v>
      </c>
      <c r="C391" s="47" t="s">
        <v>36</v>
      </c>
      <c r="D391" s="33"/>
      <c r="E391" s="45"/>
      <c r="F391" s="43">
        <v>2.2922522522522524</v>
      </c>
      <c r="G391" s="48">
        <v>4.5008708708708705</v>
      </c>
      <c r="H391" s="49">
        <v>15.49</v>
      </c>
      <c r="I391" s="43">
        <v>111.67867867867868</v>
      </c>
      <c r="J391" s="43"/>
      <c r="K391" s="34" t="s">
        <v>37</v>
      </c>
    </row>
    <row r="392" spans="1:11">
      <c r="A392" s="1"/>
      <c r="B392" s="9" t="s">
        <v>38</v>
      </c>
      <c r="C392" s="47"/>
      <c r="D392" s="43">
        <v>30</v>
      </c>
      <c r="E392" s="48">
        <v>30</v>
      </c>
      <c r="F392" s="43"/>
      <c r="G392" s="48"/>
      <c r="H392" s="48"/>
      <c r="I392" s="43"/>
      <c r="J392" s="43"/>
      <c r="K392" s="34"/>
    </row>
    <row r="393" spans="1:11" ht="16.5" thickBot="1">
      <c r="A393" s="1"/>
      <c r="B393" s="9" t="s">
        <v>31</v>
      </c>
      <c r="C393" s="47"/>
      <c r="D393" s="43">
        <v>5</v>
      </c>
      <c r="E393" s="48">
        <v>5</v>
      </c>
      <c r="F393" s="43" t="s">
        <v>3</v>
      </c>
      <c r="G393" s="48"/>
      <c r="H393" s="48"/>
      <c r="I393" s="43"/>
      <c r="J393" s="43"/>
      <c r="K393" s="34"/>
    </row>
    <row r="394" spans="1:11" s="58" customFormat="1" ht="16.5" thickBot="1">
      <c r="A394" s="51" t="s">
        <v>39</v>
      </c>
      <c r="B394" s="52"/>
      <c r="C394" s="53">
        <v>421</v>
      </c>
      <c r="D394" s="95"/>
      <c r="E394" s="55"/>
      <c r="F394" s="56">
        <f>SUM(F378:F393)</f>
        <v>11.709518439302613</v>
      </c>
      <c r="G394" s="56">
        <f>SUM(G378:G393)</f>
        <v>12.897921230583101</v>
      </c>
      <c r="H394" s="56">
        <f>SUM(H378:H393)</f>
        <v>48.14</v>
      </c>
      <c r="I394" s="56">
        <f>SUM(I378:I393)</f>
        <v>350.81867867867868</v>
      </c>
      <c r="J394" s="56">
        <f>SUM(J378:J393)</f>
        <v>2.19</v>
      </c>
      <c r="K394" s="56"/>
    </row>
    <row r="395" spans="1:11">
      <c r="A395" s="1"/>
      <c r="B395" s="163" t="s">
        <v>40</v>
      </c>
      <c r="C395" s="47"/>
      <c r="D395" s="49"/>
      <c r="E395" s="22"/>
      <c r="F395" s="49"/>
      <c r="G395" s="48"/>
      <c r="H395" s="49"/>
      <c r="I395" s="48"/>
      <c r="J395" s="49"/>
      <c r="K395" s="48"/>
    </row>
    <row r="396" spans="1:11">
      <c r="A396" s="1" t="s">
        <v>152</v>
      </c>
      <c r="B396" s="15"/>
      <c r="C396" s="47" t="s">
        <v>250</v>
      </c>
      <c r="D396" s="49"/>
      <c r="E396" s="48"/>
      <c r="F396" s="49">
        <v>5.22</v>
      </c>
      <c r="G396" s="48">
        <v>4.5</v>
      </c>
      <c r="H396" s="49">
        <v>10.19</v>
      </c>
      <c r="I396" s="43">
        <v>102</v>
      </c>
      <c r="J396" s="43">
        <v>1.26</v>
      </c>
      <c r="K396" s="34" t="s">
        <v>137</v>
      </c>
    </row>
    <row r="397" spans="1:11">
      <c r="A397" s="1" t="s">
        <v>420</v>
      </c>
      <c r="B397" s="15" t="s">
        <v>159</v>
      </c>
      <c r="C397" s="47"/>
      <c r="D397" s="49">
        <v>185</v>
      </c>
      <c r="E397" s="48">
        <v>180</v>
      </c>
      <c r="F397" s="49"/>
      <c r="G397" s="48"/>
      <c r="H397" s="49"/>
      <c r="I397" s="43"/>
      <c r="J397" s="43"/>
      <c r="K397" s="34"/>
    </row>
    <row r="398" spans="1:11">
      <c r="A398" s="1"/>
      <c r="B398" s="15" t="s">
        <v>61</v>
      </c>
      <c r="C398" s="47"/>
      <c r="D398" s="49">
        <v>3</v>
      </c>
      <c r="E398" s="48">
        <v>3</v>
      </c>
      <c r="F398" s="49"/>
      <c r="G398" s="48"/>
      <c r="H398" s="49"/>
      <c r="I398" s="43"/>
      <c r="J398" s="43"/>
      <c r="K398" s="34"/>
    </row>
    <row r="399" spans="1:11" ht="30.75" thickBot="1">
      <c r="A399" s="9" t="s">
        <v>191</v>
      </c>
      <c r="B399" s="9" t="s">
        <v>455</v>
      </c>
      <c r="C399" s="121">
        <v>20</v>
      </c>
      <c r="D399" s="122">
        <v>20</v>
      </c>
      <c r="E399" s="123">
        <v>20</v>
      </c>
      <c r="F399" s="122">
        <v>0.75</v>
      </c>
      <c r="G399" s="123">
        <v>6.1</v>
      </c>
      <c r="H399" s="122">
        <v>12.5</v>
      </c>
      <c r="I399" s="123">
        <v>108.5</v>
      </c>
      <c r="J399" s="122"/>
      <c r="K399" s="65" t="s">
        <v>456</v>
      </c>
    </row>
    <row r="400" spans="1:11" s="58" customFormat="1" ht="16.5" thickBot="1">
      <c r="A400" s="51" t="s">
        <v>39</v>
      </c>
      <c r="B400" s="52"/>
      <c r="C400" s="53">
        <v>203</v>
      </c>
      <c r="D400" s="95"/>
      <c r="E400" s="59"/>
      <c r="F400" s="154">
        <f>F396+F399</f>
        <v>5.97</v>
      </c>
      <c r="G400" s="56">
        <f>G396+G399</f>
        <v>10.6</v>
      </c>
      <c r="H400" s="154">
        <f>H396+H399</f>
        <v>22.689999999999998</v>
      </c>
      <c r="I400" s="56">
        <f>I396+I399</f>
        <v>210.5</v>
      </c>
      <c r="J400" s="154">
        <f>J396+J399</f>
        <v>1.26</v>
      </c>
      <c r="K400" s="57"/>
    </row>
    <row r="401" spans="1:11" ht="17.25" customHeight="1">
      <c r="A401" s="60"/>
      <c r="B401" s="87" t="s">
        <v>41</v>
      </c>
      <c r="C401" s="612"/>
      <c r="D401" s="22"/>
      <c r="E401" s="614"/>
      <c r="F401" s="62"/>
      <c r="G401" s="63"/>
      <c r="H401" s="62"/>
      <c r="I401" s="63"/>
      <c r="J401" s="62"/>
      <c r="K401" s="24"/>
    </row>
    <row r="402" spans="1:11" ht="36.75" customHeight="1">
      <c r="A402" s="119" t="s">
        <v>348</v>
      </c>
      <c r="B402" s="120"/>
      <c r="C402" s="613">
        <v>60</v>
      </c>
      <c r="D402" s="324"/>
      <c r="E402" s="615"/>
      <c r="F402" s="323">
        <v>0.86</v>
      </c>
      <c r="G402" s="324">
        <v>3.66</v>
      </c>
      <c r="H402" s="323">
        <v>5.01</v>
      </c>
      <c r="I402" s="324">
        <v>56.34</v>
      </c>
      <c r="J402" s="323">
        <v>4.01</v>
      </c>
      <c r="K402" s="324" t="s">
        <v>350</v>
      </c>
    </row>
    <row r="403" spans="1:11" ht="17.25" customHeight="1">
      <c r="A403" s="119"/>
      <c r="B403" s="120" t="s">
        <v>276</v>
      </c>
      <c r="C403" s="613"/>
      <c r="D403" s="324">
        <v>72.959999999999994</v>
      </c>
      <c r="E403" s="615">
        <v>57</v>
      </c>
      <c r="F403" s="323"/>
      <c r="G403" s="324"/>
      <c r="H403" s="323"/>
      <c r="I403" s="324"/>
      <c r="J403" s="323"/>
      <c r="K403" s="324"/>
    </row>
    <row r="404" spans="1:11" ht="17.25" customHeight="1">
      <c r="A404" s="119"/>
      <c r="B404" s="120" t="s">
        <v>130</v>
      </c>
      <c r="C404" s="613"/>
      <c r="D404" s="324">
        <v>3.6</v>
      </c>
      <c r="E404" s="615">
        <v>3.6</v>
      </c>
      <c r="F404" s="323"/>
      <c r="G404" s="324"/>
      <c r="H404" s="323"/>
      <c r="I404" s="324"/>
      <c r="J404" s="323"/>
      <c r="K404" s="324"/>
    </row>
    <row r="405" spans="1:11" ht="31.5">
      <c r="A405" s="1" t="s">
        <v>316</v>
      </c>
      <c r="C405" s="50" t="s">
        <v>413</v>
      </c>
      <c r="D405" s="48"/>
      <c r="E405" s="64"/>
      <c r="F405" s="49">
        <v>3.63</v>
      </c>
      <c r="G405" s="48">
        <v>5.89</v>
      </c>
      <c r="H405" s="49">
        <v>8.9499999999999993</v>
      </c>
      <c r="I405" s="48">
        <v>108.17</v>
      </c>
      <c r="J405" s="49">
        <v>6.11</v>
      </c>
      <c r="K405" s="34" t="s">
        <v>196</v>
      </c>
    </row>
    <row r="406" spans="1:11">
      <c r="A406" s="1"/>
      <c r="B406" s="9" t="s">
        <v>46</v>
      </c>
      <c r="C406" s="50"/>
      <c r="D406" s="48">
        <v>79.8</v>
      </c>
      <c r="E406" s="64">
        <v>60</v>
      </c>
      <c r="F406" s="49"/>
      <c r="G406" s="48"/>
      <c r="H406" s="49"/>
      <c r="I406" s="48"/>
      <c r="J406" s="49"/>
      <c r="K406" s="34"/>
    </row>
    <row r="407" spans="1:11">
      <c r="A407" s="1"/>
      <c r="B407" s="9" t="s">
        <v>97</v>
      </c>
      <c r="C407" s="50"/>
      <c r="D407" s="48">
        <v>8</v>
      </c>
      <c r="E407" s="64">
        <v>8</v>
      </c>
      <c r="F407" s="49"/>
      <c r="G407" s="48"/>
      <c r="H407" s="49"/>
      <c r="I407" s="48"/>
      <c r="J407" s="49"/>
      <c r="K407" s="34"/>
    </row>
    <row r="408" spans="1:11">
      <c r="A408" s="1"/>
      <c r="B408" s="9" t="s">
        <v>47</v>
      </c>
      <c r="C408" s="50"/>
      <c r="D408" s="48">
        <v>10</v>
      </c>
      <c r="E408" s="64">
        <v>8</v>
      </c>
      <c r="F408" s="49"/>
      <c r="G408" s="48"/>
      <c r="H408" s="49"/>
      <c r="I408" s="48"/>
      <c r="J408" s="49"/>
      <c r="K408" s="34"/>
    </row>
    <row r="409" spans="1:11">
      <c r="A409" s="1"/>
      <c r="B409" s="9" t="s">
        <v>42</v>
      </c>
      <c r="C409" s="50"/>
      <c r="D409" s="48">
        <v>4.76</v>
      </c>
      <c r="E409" s="64">
        <v>4</v>
      </c>
      <c r="F409" s="49"/>
      <c r="G409" s="48"/>
      <c r="H409" s="49"/>
      <c r="I409" s="48"/>
      <c r="J409" s="49"/>
      <c r="K409" s="34"/>
    </row>
    <row r="410" spans="1:11">
      <c r="A410" s="1"/>
      <c r="B410" s="9" t="s">
        <v>48</v>
      </c>
      <c r="C410" s="50"/>
      <c r="D410" s="48">
        <v>3</v>
      </c>
      <c r="E410" s="64">
        <v>3</v>
      </c>
      <c r="F410" s="49"/>
      <c r="G410" s="48"/>
      <c r="H410" s="49"/>
      <c r="I410" s="48"/>
      <c r="J410" s="49"/>
      <c r="K410" s="34"/>
    </row>
    <row r="411" spans="1:11">
      <c r="A411" s="1"/>
      <c r="B411" s="9" t="s">
        <v>107</v>
      </c>
      <c r="C411" s="50"/>
      <c r="D411" s="48">
        <v>21.84</v>
      </c>
      <c r="E411" s="64">
        <v>12</v>
      </c>
      <c r="F411" s="49"/>
      <c r="G411" s="48"/>
      <c r="H411" s="49"/>
      <c r="I411" s="48"/>
      <c r="J411" s="49"/>
      <c r="K411" s="34"/>
    </row>
    <row r="412" spans="1:11">
      <c r="A412" s="1"/>
      <c r="B412" s="9" t="s">
        <v>190</v>
      </c>
      <c r="C412" s="50"/>
      <c r="D412" s="48">
        <v>0.7</v>
      </c>
      <c r="E412" s="64">
        <v>0.7</v>
      </c>
      <c r="F412" s="49"/>
      <c r="G412" s="48"/>
      <c r="H412" s="49"/>
      <c r="I412" s="48"/>
      <c r="K412" s="34"/>
    </row>
    <row r="413" spans="1:11">
      <c r="A413" s="1"/>
      <c r="B413" s="9" t="s">
        <v>145</v>
      </c>
      <c r="C413" s="50"/>
      <c r="D413" s="48">
        <v>132</v>
      </c>
      <c r="E413" s="64">
        <v>132</v>
      </c>
      <c r="F413" s="49"/>
      <c r="G413" s="48"/>
      <c r="H413" s="49"/>
      <c r="I413" s="48"/>
      <c r="J413" s="49"/>
      <c r="K413" s="34"/>
    </row>
    <row r="414" spans="1:11">
      <c r="A414" s="1"/>
      <c r="B414" s="9" t="s">
        <v>72</v>
      </c>
      <c r="C414" s="50"/>
      <c r="D414" s="48">
        <v>7</v>
      </c>
      <c r="E414" s="64">
        <v>7</v>
      </c>
      <c r="F414" s="49"/>
      <c r="G414" s="48"/>
      <c r="H414" s="49"/>
      <c r="I414" s="48"/>
      <c r="K414" s="34"/>
    </row>
    <row r="415" spans="1:11">
      <c r="A415" s="1"/>
      <c r="B415" s="9" t="s">
        <v>465</v>
      </c>
      <c r="C415" s="50"/>
      <c r="D415" s="48"/>
      <c r="E415" s="64"/>
      <c r="F415" s="49"/>
      <c r="G415" s="48"/>
      <c r="H415" s="49"/>
      <c r="I415" s="48"/>
      <c r="K415" s="34"/>
    </row>
    <row r="416" spans="1:11" ht="13.5" customHeight="1">
      <c r="A416" s="1"/>
      <c r="B416" s="9" t="s">
        <v>457</v>
      </c>
      <c r="C416" s="50"/>
      <c r="D416" s="48">
        <v>11.97</v>
      </c>
      <c r="E416" s="64">
        <v>11.4</v>
      </c>
      <c r="F416" s="49"/>
      <c r="G416" s="48"/>
      <c r="H416" s="49"/>
      <c r="I416" s="48"/>
      <c r="K416" s="34"/>
    </row>
    <row r="417" spans="1:11" ht="15.75" customHeight="1">
      <c r="A417" s="1"/>
      <c r="B417" s="9" t="s">
        <v>297</v>
      </c>
      <c r="C417" s="50"/>
      <c r="D417" s="48">
        <v>11.97</v>
      </c>
      <c r="E417" s="64">
        <v>11.4</v>
      </c>
      <c r="F417" s="49"/>
      <c r="G417" s="48"/>
      <c r="H417" s="49"/>
      <c r="I417" s="48"/>
      <c r="K417" s="34"/>
    </row>
    <row r="418" spans="1:11" ht="16.5" customHeight="1">
      <c r="A418" s="1"/>
      <c r="B418" s="9" t="s">
        <v>42</v>
      </c>
      <c r="C418" s="50"/>
      <c r="D418" s="48">
        <v>1.19</v>
      </c>
      <c r="E418" s="64">
        <v>1</v>
      </c>
      <c r="F418" s="49"/>
      <c r="G418" s="48"/>
      <c r="H418" s="49"/>
      <c r="I418" s="48"/>
      <c r="K418" s="34"/>
    </row>
    <row r="419" spans="1:11" ht="15" customHeight="1">
      <c r="A419" s="1"/>
      <c r="B419" s="9" t="s">
        <v>306</v>
      </c>
      <c r="C419" s="50"/>
      <c r="D419" s="48">
        <v>0.96</v>
      </c>
      <c r="E419" s="64">
        <v>0.8</v>
      </c>
      <c r="F419" s="49"/>
      <c r="G419" s="48"/>
      <c r="H419" s="49"/>
      <c r="I419" s="48"/>
      <c r="K419" s="34"/>
    </row>
    <row r="420" spans="1:11" ht="16.5" customHeight="1">
      <c r="A420" s="1"/>
      <c r="B420" s="9" t="s">
        <v>170</v>
      </c>
      <c r="C420" s="50"/>
      <c r="D420" s="48">
        <v>1</v>
      </c>
      <c r="E420" s="64">
        <v>1</v>
      </c>
      <c r="F420" s="49"/>
      <c r="G420" s="48"/>
      <c r="H420" s="49"/>
      <c r="I420" s="48"/>
      <c r="K420" s="34"/>
    </row>
    <row r="421" spans="1:11" ht="15" customHeight="1">
      <c r="A421" s="1"/>
      <c r="B421" s="9" t="s">
        <v>217</v>
      </c>
      <c r="C421" s="50"/>
      <c r="D421" s="48">
        <v>0.1</v>
      </c>
      <c r="E421" s="64">
        <v>0.1</v>
      </c>
      <c r="F421" s="49"/>
      <c r="G421" s="48"/>
      <c r="H421" s="49"/>
      <c r="I421" s="48"/>
      <c r="K421" s="34"/>
    </row>
    <row r="422" spans="1:11" ht="35.25" customHeight="1">
      <c r="A422" s="1"/>
      <c r="B422" s="9" t="s">
        <v>304</v>
      </c>
      <c r="C422" s="50"/>
      <c r="D422" s="48"/>
      <c r="E422" s="64">
        <v>14.3</v>
      </c>
      <c r="F422" s="49"/>
      <c r="G422" s="48"/>
      <c r="H422" s="49"/>
      <c r="I422" s="48"/>
      <c r="K422" s="34"/>
    </row>
    <row r="423" spans="1:11" ht="22.5" customHeight="1">
      <c r="A423" s="1"/>
      <c r="B423" s="9" t="s">
        <v>164</v>
      </c>
      <c r="C423" s="50"/>
      <c r="D423" s="48"/>
      <c r="E423" s="64">
        <v>10</v>
      </c>
      <c r="F423" s="49"/>
      <c r="G423" s="48"/>
      <c r="H423" s="49"/>
      <c r="I423" s="48"/>
      <c r="K423" s="34"/>
    </row>
    <row r="424" spans="1:11" ht="31.5">
      <c r="A424" s="1" t="s">
        <v>324</v>
      </c>
      <c r="C424" s="50" t="s">
        <v>257</v>
      </c>
      <c r="D424" s="48"/>
      <c r="E424" s="64"/>
      <c r="F424" s="49">
        <v>17.883052747252748</v>
      </c>
      <c r="G424" s="48">
        <v>18.838734065934066</v>
      </c>
      <c r="H424" s="49">
        <v>21.545462637362636</v>
      </c>
      <c r="I424" s="48">
        <v>317.98714285714283</v>
      </c>
      <c r="J424" s="49">
        <v>5.12</v>
      </c>
      <c r="K424" s="34" t="s">
        <v>151</v>
      </c>
    </row>
    <row r="425" spans="1:11">
      <c r="A425" s="1"/>
      <c r="B425" s="15" t="s">
        <v>303</v>
      </c>
      <c r="C425" s="50"/>
      <c r="D425" s="48">
        <v>39</v>
      </c>
      <c r="E425" s="64">
        <v>37.5</v>
      </c>
      <c r="F425" s="49"/>
      <c r="G425" s="48"/>
      <c r="H425" s="49"/>
      <c r="I425" s="48"/>
      <c r="J425" s="49"/>
      <c r="K425" s="34"/>
    </row>
    <row r="426" spans="1:11">
      <c r="A426" s="1"/>
      <c r="B426" s="3" t="s">
        <v>297</v>
      </c>
      <c r="C426" s="50"/>
      <c r="D426" s="48">
        <v>39.4</v>
      </c>
      <c r="E426" s="64">
        <v>37.5</v>
      </c>
      <c r="F426" s="49"/>
      <c r="G426" s="48"/>
      <c r="H426" s="49"/>
      <c r="I426" s="48"/>
      <c r="J426" s="49"/>
      <c r="K426" s="34"/>
    </row>
    <row r="427" spans="1:11">
      <c r="A427" s="1"/>
      <c r="B427" s="9" t="s">
        <v>48</v>
      </c>
      <c r="C427" s="50"/>
      <c r="D427" s="48">
        <v>2.8</v>
      </c>
      <c r="E427" s="64">
        <v>2.8</v>
      </c>
      <c r="F427" s="49"/>
      <c r="G427" s="48"/>
      <c r="H427" s="49"/>
      <c r="I427" s="48"/>
      <c r="J427" s="49"/>
      <c r="K427" s="34"/>
    </row>
    <row r="428" spans="1:11">
      <c r="A428" s="1"/>
      <c r="B428" s="9" t="s">
        <v>148</v>
      </c>
      <c r="C428" s="50"/>
      <c r="D428" s="48"/>
      <c r="E428" s="64">
        <v>30</v>
      </c>
      <c r="F428" s="49"/>
      <c r="G428" s="48"/>
      <c r="H428" s="49"/>
      <c r="I428" s="48"/>
      <c r="J428" s="49"/>
      <c r="K428" s="34"/>
    </row>
    <row r="429" spans="1:11">
      <c r="A429" s="1"/>
      <c r="B429" s="9" t="s">
        <v>46</v>
      </c>
      <c r="C429" s="50"/>
      <c r="D429" s="71">
        <v>190.7</v>
      </c>
      <c r="E429" s="200">
        <v>143.44999999999999</v>
      </c>
      <c r="F429" s="49"/>
      <c r="G429" s="48"/>
      <c r="H429" s="49"/>
      <c r="I429" s="48"/>
      <c r="J429" s="49"/>
      <c r="K429" s="34"/>
    </row>
    <row r="430" spans="1:11" ht="31.5">
      <c r="A430" s="1"/>
      <c r="B430" s="9" t="s">
        <v>149</v>
      </c>
      <c r="C430" s="50"/>
      <c r="D430" s="48"/>
      <c r="E430" s="200">
        <v>136.6</v>
      </c>
      <c r="F430" s="49"/>
      <c r="G430" s="48"/>
      <c r="H430" s="49"/>
      <c r="I430" s="48"/>
      <c r="J430" s="49"/>
      <c r="K430" s="34"/>
    </row>
    <row r="431" spans="1:11">
      <c r="A431" s="1"/>
      <c r="B431" s="9" t="s">
        <v>42</v>
      </c>
      <c r="C431" s="50"/>
      <c r="D431" s="48">
        <v>12.72</v>
      </c>
      <c r="E431" s="64">
        <v>10.6</v>
      </c>
      <c r="F431" s="49"/>
      <c r="G431" s="48"/>
      <c r="H431" s="49"/>
      <c r="I431" s="48"/>
      <c r="J431" s="49"/>
      <c r="K431" s="34"/>
    </row>
    <row r="432" spans="1:11">
      <c r="A432" s="1"/>
      <c r="B432" s="15" t="s">
        <v>130</v>
      </c>
      <c r="C432" s="50"/>
      <c r="D432" s="48">
        <v>1.8</v>
      </c>
      <c r="E432" s="64">
        <v>1.8</v>
      </c>
      <c r="F432" s="49"/>
      <c r="G432" s="48"/>
      <c r="H432" s="49"/>
      <c r="I432" s="48"/>
      <c r="J432" s="49"/>
      <c r="K432" s="34"/>
    </row>
    <row r="433" spans="1:11">
      <c r="A433" s="1"/>
      <c r="B433" s="9" t="s">
        <v>150</v>
      </c>
      <c r="C433" s="50"/>
      <c r="D433" s="48"/>
      <c r="E433" s="64">
        <v>7.7</v>
      </c>
      <c r="F433" s="49"/>
      <c r="G433" s="48"/>
      <c r="H433" s="49"/>
      <c r="I433" s="48"/>
      <c r="J433" s="49"/>
      <c r="K433" s="34"/>
    </row>
    <row r="434" spans="1:11">
      <c r="A434" s="1"/>
      <c r="B434" s="9" t="s">
        <v>31</v>
      </c>
      <c r="C434" s="50"/>
      <c r="D434" s="48">
        <v>1.8</v>
      </c>
      <c r="E434" s="64">
        <v>1.8</v>
      </c>
      <c r="F434" s="49"/>
      <c r="G434" s="48"/>
      <c r="H434" s="49"/>
      <c r="I434" s="48"/>
      <c r="J434" s="49"/>
      <c r="K434" s="34"/>
    </row>
    <row r="435" spans="1:11">
      <c r="A435" s="1"/>
      <c r="B435" s="9" t="s">
        <v>190</v>
      </c>
      <c r="C435" s="50"/>
      <c r="D435" s="48">
        <v>0.6</v>
      </c>
      <c r="E435" s="64">
        <v>0.6</v>
      </c>
      <c r="F435" s="49"/>
      <c r="G435" s="48"/>
      <c r="H435" s="49"/>
      <c r="I435" s="48"/>
      <c r="J435" s="49"/>
      <c r="K435" s="34"/>
    </row>
    <row r="436" spans="1:11">
      <c r="A436" s="1"/>
      <c r="B436" s="9" t="s">
        <v>89</v>
      </c>
      <c r="C436" s="50"/>
      <c r="D436" s="48">
        <v>3.2</v>
      </c>
      <c r="E436" s="64">
        <v>3.2</v>
      </c>
      <c r="F436" s="49"/>
      <c r="G436" s="48"/>
      <c r="H436" s="49"/>
      <c r="I436" s="48"/>
      <c r="J436" s="49"/>
      <c r="K436" s="34"/>
    </row>
    <row r="437" spans="1:11">
      <c r="A437" s="1"/>
      <c r="B437" s="9" t="s">
        <v>50</v>
      </c>
      <c r="C437" s="50"/>
      <c r="D437" s="48"/>
      <c r="E437" s="64">
        <v>175</v>
      </c>
      <c r="F437" s="49"/>
      <c r="G437" s="48"/>
      <c r="H437" s="49"/>
      <c r="I437" s="48"/>
      <c r="J437" s="49"/>
      <c r="K437" s="34"/>
    </row>
    <row r="438" spans="1:11">
      <c r="A438" s="1"/>
      <c r="B438" s="9" t="s">
        <v>200</v>
      </c>
      <c r="C438" s="50"/>
      <c r="D438" s="48"/>
      <c r="E438" s="64">
        <v>150</v>
      </c>
      <c r="F438" s="49"/>
      <c r="G438" s="48"/>
      <c r="H438" s="49"/>
      <c r="I438" s="48"/>
      <c r="J438" s="49"/>
      <c r="K438" s="34"/>
    </row>
    <row r="439" spans="1:11">
      <c r="A439" s="1"/>
      <c r="B439" s="15" t="s">
        <v>201</v>
      </c>
      <c r="C439" s="50"/>
      <c r="D439" s="48"/>
      <c r="E439" s="64">
        <v>30</v>
      </c>
      <c r="F439" s="49"/>
      <c r="G439" s="48"/>
      <c r="H439" s="49"/>
      <c r="I439" s="48"/>
      <c r="J439" s="49"/>
      <c r="K439" s="34"/>
    </row>
    <row r="440" spans="1:11">
      <c r="A440" s="1"/>
      <c r="B440" s="9" t="s">
        <v>72</v>
      </c>
      <c r="C440" s="50"/>
      <c r="D440" s="48">
        <v>7.5</v>
      </c>
      <c r="E440" s="64">
        <v>7.5</v>
      </c>
      <c r="F440" s="49"/>
      <c r="G440" s="48"/>
      <c r="H440" s="49"/>
      <c r="I440" s="48"/>
      <c r="J440" s="49"/>
      <c r="K440" s="34"/>
    </row>
    <row r="441" spans="1:11">
      <c r="A441" s="1"/>
      <c r="B441" s="9" t="s">
        <v>52</v>
      </c>
      <c r="C441" s="50"/>
      <c r="D441" s="48">
        <v>2</v>
      </c>
      <c r="E441" s="64">
        <v>2</v>
      </c>
      <c r="F441" s="49"/>
      <c r="G441" s="48"/>
      <c r="H441" s="49"/>
      <c r="I441" s="48"/>
      <c r="J441" s="49"/>
      <c r="K441" s="34"/>
    </row>
    <row r="442" spans="1:11">
      <c r="A442" s="1"/>
      <c r="B442" s="9" t="s">
        <v>66</v>
      </c>
      <c r="C442" s="50"/>
      <c r="D442" s="48">
        <v>22.5</v>
      </c>
      <c r="E442" s="64">
        <v>22.5</v>
      </c>
      <c r="F442" s="49"/>
      <c r="G442" s="48"/>
      <c r="H442" s="49"/>
      <c r="I442" s="48"/>
      <c r="J442" s="49"/>
      <c r="K442" s="34"/>
    </row>
    <row r="443" spans="1:11">
      <c r="A443" s="79" t="s">
        <v>325</v>
      </c>
      <c r="C443" s="420">
        <v>180</v>
      </c>
      <c r="D443" s="48"/>
      <c r="E443" s="64"/>
      <c r="F443" s="49">
        <v>0.35</v>
      </c>
      <c r="G443" s="48">
        <v>0.12</v>
      </c>
      <c r="H443" s="112">
        <v>26.2</v>
      </c>
      <c r="I443" s="77">
        <v>108</v>
      </c>
      <c r="J443" s="67">
        <v>1.44</v>
      </c>
      <c r="K443" s="34" t="s">
        <v>309</v>
      </c>
    </row>
    <row r="444" spans="1:11">
      <c r="A444" s="79"/>
      <c r="B444" s="9" t="s">
        <v>188</v>
      </c>
      <c r="C444" s="50"/>
      <c r="D444" s="48">
        <v>16.53</v>
      </c>
      <c r="E444" s="64">
        <v>14.5</v>
      </c>
      <c r="F444" s="67"/>
      <c r="G444" s="47"/>
      <c r="H444" s="67"/>
      <c r="I444" s="77"/>
      <c r="J444" s="67"/>
      <c r="K444" s="34"/>
    </row>
    <row r="445" spans="1:11">
      <c r="A445" s="79"/>
      <c r="B445" s="9" t="s">
        <v>197</v>
      </c>
      <c r="C445" s="50"/>
      <c r="D445" s="48">
        <v>9.18</v>
      </c>
      <c r="E445" s="64">
        <v>9</v>
      </c>
      <c r="F445" s="67"/>
      <c r="G445" s="47"/>
      <c r="H445" s="67"/>
      <c r="I445" s="77"/>
      <c r="J445" s="67"/>
      <c r="K445" s="34"/>
    </row>
    <row r="446" spans="1:11">
      <c r="A446" s="79"/>
      <c r="B446" s="9" t="s">
        <v>205</v>
      </c>
      <c r="C446" s="50"/>
      <c r="D446" s="48"/>
      <c r="E446" s="64">
        <v>14.4</v>
      </c>
      <c r="F446" s="67"/>
      <c r="G446" s="47"/>
      <c r="H446" s="67"/>
      <c r="I446" s="77"/>
      <c r="J446" s="67"/>
      <c r="K446" s="34"/>
    </row>
    <row r="447" spans="1:11">
      <c r="B447" s="9" t="s">
        <v>28</v>
      </c>
      <c r="C447" s="50"/>
      <c r="D447" s="48">
        <v>183</v>
      </c>
      <c r="E447" s="64">
        <v>183</v>
      </c>
      <c r="F447" s="67"/>
      <c r="G447" s="47"/>
      <c r="H447" s="67"/>
      <c r="I447" s="77"/>
      <c r="J447" s="67"/>
      <c r="K447" s="34"/>
    </row>
    <row r="448" spans="1:11">
      <c r="B448" s="9" t="s">
        <v>61</v>
      </c>
      <c r="C448" s="50"/>
      <c r="D448" s="48">
        <v>6</v>
      </c>
      <c r="E448" s="64">
        <v>6</v>
      </c>
      <c r="F448" s="67"/>
      <c r="G448" s="47"/>
      <c r="H448" s="67"/>
      <c r="I448" s="77"/>
      <c r="J448" s="67"/>
      <c r="K448" s="34"/>
    </row>
    <row r="449" spans="1:11" ht="32.25" thickBot="1">
      <c r="A449" s="35" t="s">
        <v>209</v>
      </c>
      <c r="B449" s="36"/>
      <c r="C449" s="37">
        <v>45</v>
      </c>
      <c r="D449" s="81">
        <v>45</v>
      </c>
      <c r="E449" s="82">
        <v>45</v>
      </c>
      <c r="F449" s="84">
        <v>2.9729729729729724</v>
      </c>
      <c r="G449" s="81">
        <v>0.54054054054054046</v>
      </c>
      <c r="H449" s="84">
        <v>17.837837837837839</v>
      </c>
      <c r="I449" s="81">
        <v>89.189189189189179</v>
      </c>
      <c r="J449" s="84"/>
      <c r="K449" s="80" t="s">
        <v>177</v>
      </c>
    </row>
    <row r="450" spans="1:11" s="58" customFormat="1" ht="16.5" thickBot="1">
      <c r="A450" s="51" t="s">
        <v>39</v>
      </c>
      <c r="B450" s="52"/>
      <c r="C450" s="85">
        <v>662</v>
      </c>
      <c r="D450" s="55"/>
      <c r="E450" s="86"/>
      <c r="F450" s="56">
        <f>F449+F443+F424+F405+F402</f>
        <v>25.69602572022572</v>
      </c>
      <c r="G450" s="56">
        <f>G449+G443+G424+G405+G402</f>
        <v>29.049274606474608</v>
      </c>
      <c r="H450" s="56">
        <f>H449+H443+H424+H405+H402</f>
        <v>79.543300475200482</v>
      </c>
      <c r="I450" s="56">
        <f>I449+I443+I424+I405+I402</f>
        <v>679.68633204633193</v>
      </c>
      <c r="J450" s="56">
        <f>J449+J443+J424+J405+J402</f>
        <v>16.68</v>
      </c>
      <c r="K450" s="57"/>
    </row>
    <row r="451" spans="1:11" ht="21" customHeight="1">
      <c r="A451" s="89"/>
      <c r="B451" s="451" t="s">
        <v>394</v>
      </c>
      <c r="C451" s="118"/>
      <c r="D451" s="91"/>
      <c r="E451" s="117"/>
      <c r="F451" s="93"/>
      <c r="G451" s="118"/>
      <c r="H451" s="93"/>
      <c r="I451" s="118"/>
      <c r="J451" s="8"/>
      <c r="K451" s="24"/>
    </row>
    <row r="452" spans="1:11" ht="18" customHeight="1">
      <c r="A452" s="1" t="s">
        <v>388</v>
      </c>
      <c r="C452" s="47">
        <v>150</v>
      </c>
      <c r="D452" s="112"/>
      <c r="E452" s="113"/>
      <c r="F452" s="49">
        <v>18.440000000000001</v>
      </c>
      <c r="G452" s="48">
        <v>10.96</v>
      </c>
      <c r="H452" s="49">
        <v>58.36</v>
      </c>
      <c r="I452" s="48">
        <v>404</v>
      </c>
      <c r="J452" s="49"/>
      <c r="K452" s="195" t="s">
        <v>389</v>
      </c>
    </row>
    <row r="453" spans="1:11">
      <c r="A453" s="1"/>
      <c r="B453" s="87" t="s">
        <v>390</v>
      </c>
      <c r="C453" s="47"/>
      <c r="D453" s="112"/>
      <c r="E453" s="113"/>
      <c r="F453" s="49"/>
      <c r="G453" s="48"/>
      <c r="H453" s="49"/>
      <c r="I453" s="48"/>
      <c r="J453" s="49"/>
      <c r="K453" s="195"/>
    </row>
    <row r="454" spans="1:11">
      <c r="A454" s="1"/>
      <c r="B454" s="9" t="s">
        <v>31</v>
      </c>
      <c r="C454" s="68"/>
      <c r="D454" s="49">
        <v>10.7</v>
      </c>
      <c r="E454" s="113">
        <v>10.7</v>
      </c>
      <c r="F454" s="49"/>
      <c r="G454" s="48"/>
      <c r="H454" s="49"/>
      <c r="I454" s="48"/>
      <c r="J454" s="49"/>
      <c r="K454" s="195"/>
    </row>
    <row r="455" spans="1:11">
      <c r="A455" s="1"/>
      <c r="B455" s="9" t="s">
        <v>52</v>
      </c>
      <c r="C455" s="68"/>
      <c r="D455" s="112">
        <v>21</v>
      </c>
      <c r="E455" s="113">
        <v>21</v>
      </c>
      <c r="F455" s="49"/>
      <c r="G455" s="48"/>
      <c r="H455" s="49"/>
      <c r="I455" s="48"/>
      <c r="K455" s="195"/>
    </row>
    <row r="456" spans="1:11">
      <c r="A456" s="1"/>
      <c r="B456" s="9" t="s">
        <v>219</v>
      </c>
      <c r="C456" s="68"/>
      <c r="D456" s="112">
        <v>10.7</v>
      </c>
      <c r="E456" s="113">
        <v>10.7</v>
      </c>
      <c r="F456" s="49"/>
      <c r="G456" s="48"/>
      <c r="H456" s="49"/>
      <c r="I456" s="48"/>
      <c r="K456" s="195"/>
    </row>
    <row r="457" spans="1:11">
      <c r="A457" s="1"/>
      <c r="B457" s="87" t="s">
        <v>391</v>
      </c>
      <c r="C457" s="68"/>
      <c r="D457" s="112"/>
      <c r="E457" s="113"/>
      <c r="F457" s="49"/>
      <c r="G457" s="48"/>
      <c r="H457" s="49"/>
      <c r="I457" s="48"/>
      <c r="K457" s="195"/>
    </row>
    <row r="458" spans="1:11">
      <c r="A458" s="1"/>
      <c r="B458" s="9" t="s">
        <v>74</v>
      </c>
      <c r="C458" s="68"/>
      <c r="D458" s="49">
        <v>78.5</v>
      </c>
      <c r="E458" s="113">
        <v>78.5</v>
      </c>
      <c r="F458" s="49"/>
      <c r="G458" s="48"/>
      <c r="H458" s="49"/>
      <c r="I458" s="48"/>
      <c r="K458" s="195"/>
    </row>
    <row r="459" spans="1:11">
      <c r="A459" s="1"/>
      <c r="B459" s="9" t="s">
        <v>219</v>
      </c>
      <c r="C459" s="68"/>
      <c r="D459" s="49">
        <v>15</v>
      </c>
      <c r="E459" s="113">
        <v>15</v>
      </c>
      <c r="F459" s="49"/>
      <c r="G459" s="48"/>
      <c r="H459" s="49"/>
      <c r="I459" s="48"/>
      <c r="K459" s="195"/>
    </row>
    <row r="460" spans="1:11">
      <c r="A460" s="1"/>
      <c r="B460" s="9" t="s">
        <v>306</v>
      </c>
      <c r="C460" s="68"/>
      <c r="D460" s="112">
        <v>18</v>
      </c>
      <c r="E460" s="113">
        <v>15</v>
      </c>
      <c r="F460" s="49"/>
      <c r="G460" s="48"/>
      <c r="H460" s="49"/>
      <c r="I460" s="48"/>
      <c r="K460" s="195"/>
    </row>
    <row r="461" spans="1:11">
      <c r="A461" s="1"/>
      <c r="B461" s="87" t="s">
        <v>390</v>
      </c>
      <c r="C461" s="68"/>
      <c r="D461" s="112"/>
      <c r="E461" s="113"/>
      <c r="F461" s="49"/>
      <c r="G461" s="48"/>
      <c r="H461" s="49"/>
      <c r="I461" s="48"/>
      <c r="K461" s="195"/>
    </row>
    <row r="462" spans="1:11">
      <c r="A462" s="1"/>
      <c r="B462" s="9" t="s">
        <v>31</v>
      </c>
      <c r="C462" s="68"/>
      <c r="D462" s="49">
        <v>4.25</v>
      </c>
      <c r="E462" s="48">
        <v>4.25</v>
      </c>
      <c r="F462" s="49"/>
      <c r="G462" s="48"/>
      <c r="H462" s="49"/>
      <c r="I462" s="48"/>
      <c r="K462" s="195"/>
    </row>
    <row r="463" spans="1:11">
      <c r="A463" s="1"/>
      <c r="B463" s="15" t="s">
        <v>52</v>
      </c>
      <c r="C463" s="68"/>
      <c r="D463" s="49">
        <v>7.8</v>
      </c>
      <c r="E463" s="48">
        <v>7.8</v>
      </c>
      <c r="F463" s="49"/>
      <c r="G463" s="48"/>
      <c r="H463" s="49"/>
      <c r="I463" s="48"/>
      <c r="K463" s="195"/>
    </row>
    <row r="464" spans="1:11">
      <c r="A464" s="1"/>
      <c r="B464" s="9" t="s">
        <v>219</v>
      </c>
      <c r="C464" s="68"/>
      <c r="D464" s="49">
        <v>4.25</v>
      </c>
      <c r="E464" s="48">
        <v>4.25</v>
      </c>
      <c r="F464" s="49"/>
      <c r="G464" s="48"/>
      <c r="H464" s="49"/>
      <c r="I464" s="48"/>
      <c r="K464" s="195"/>
    </row>
    <row r="465" spans="1:11">
      <c r="A465" s="1" t="s">
        <v>76</v>
      </c>
      <c r="C465" s="48" t="s">
        <v>253</v>
      </c>
      <c r="D465" s="49"/>
      <c r="E465" s="48"/>
      <c r="F465" s="49">
        <v>0.13</v>
      </c>
      <c r="G465" s="48">
        <v>0.03</v>
      </c>
      <c r="H465" s="49">
        <v>6.2251798561151066</v>
      </c>
      <c r="I465" s="48">
        <v>26.48</v>
      </c>
      <c r="J465" s="49">
        <v>2.83</v>
      </c>
      <c r="K465" s="72" t="s">
        <v>332</v>
      </c>
    </row>
    <row r="466" spans="1:11">
      <c r="A466" s="1"/>
      <c r="B466" s="9" t="s">
        <v>208</v>
      </c>
      <c r="C466" s="47"/>
      <c r="D466" s="49">
        <v>0.45</v>
      </c>
      <c r="E466" s="48">
        <v>0.45</v>
      </c>
      <c r="F466" s="49"/>
      <c r="G466" s="48"/>
      <c r="H466" s="49"/>
      <c r="I466" s="48"/>
      <c r="J466" s="49"/>
      <c r="K466" s="34"/>
    </row>
    <row r="467" spans="1:11">
      <c r="A467" s="1"/>
      <c r="B467" s="9" t="s">
        <v>29</v>
      </c>
      <c r="C467" s="47"/>
      <c r="D467" s="49">
        <v>6</v>
      </c>
      <c r="E467" s="48">
        <v>6</v>
      </c>
      <c r="F467" s="49"/>
      <c r="G467" s="48"/>
      <c r="H467" s="49"/>
      <c r="I467" s="48"/>
      <c r="J467" s="49"/>
      <c r="K467" s="34"/>
    </row>
    <row r="468" spans="1:11">
      <c r="A468" s="1"/>
      <c r="B468" s="9" t="s">
        <v>78</v>
      </c>
      <c r="C468" s="47"/>
      <c r="D468" s="49">
        <v>8</v>
      </c>
      <c r="E468" s="48">
        <v>7</v>
      </c>
      <c r="F468" s="49"/>
      <c r="G468" s="48"/>
      <c r="H468" s="49"/>
      <c r="I468" s="48"/>
      <c r="J468" s="49"/>
      <c r="K468" s="34"/>
    </row>
    <row r="469" spans="1:11" ht="16.5" thickBot="1">
      <c r="A469" s="1"/>
      <c r="B469" s="9" t="s">
        <v>28</v>
      </c>
      <c r="C469" s="47"/>
      <c r="D469" s="49">
        <v>180</v>
      </c>
      <c r="E469" s="48">
        <v>180</v>
      </c>
      <c r="F469" s="49"/>
      <c r="G469" s="48"/>
      <c r="H469" s="49"/>
      <c r="I469" s="48"/>
      <c r="J469" s="49"/>
      <c r="K469" s="34"/>
    </row>
    <row r="470" spans="1:11" s="58" customFormat="1" ht="16.5" thickBot="1">
      <c r="A470" s="146" t="s">
        <v>39</v>
      </c>
      <c r="B470" s="147"/>
      <c r="C470" s="128">
        <f>186+7+C452</f>
        <v>343</v>
      </c>
      <c r="D470" s="148"/>
      <c r="E470" s="160"/>
      <c r="F470" s="150">
        <f>F465+F452</f>
        <v>18.57</v>
      </c>
      <c r="G470" s="150">
        <f t="shared" ref="G470:J470" si="6">G465+G452</f>
        <v>10.99</v>
      </c>
      <c r="H470" s="150">
        <f t="shared" si="6"/>
        <v>64.585179856115104</v>
      </c>
      <c r="I470" s="150">
        <f t="shared" si="6"/>
        <v>430.48</v>
      </c>
      <c r="J470" s="150">
        <f t="shared" si="6"/>
        <v>2.83</v>
      </c>
      <c r="K470" s="57"/>
    </row>
    <row r="471" spans="1:11" s="58" customFormat="1" ht="16.5" thickBot="1">
      <c r="A471" s="146" t="s">
        <v>62</v>
      </c>
      <c r="B471" s="161"/>
      <c r="C471" s="417">
        <f>C394+C400+C450+C470</f>
        <v>1629</v>
      </c>
      <c r="D471" s="417"/>
      <c r="E471" s="417"/>
      <c r="F471" s="150">
        <f>F394+F400+F450+F470</f>
        <v>61.945544159528332</v>
      </c>
      <c r="G471" s="150">
        <f>G394+G400+G450+G470</f>
        <v>63.537195837057716</v>
      </c>
      <c r="H471" s="150">
        <f>H394+H400+H450+H470</f>
        <v>214.9584803313156</v>
      </c>
      <c r="I471" s="150">
        <f>I394+I400+I450+I470</f>
        <v>1671.4850107250106</v>
      </c>
      <c r="J471" s="150">
        <f>J394+J400+J450+J470</f>
        <v>22.96</v>
      </c>
      <c r="K471" s="57"/>
    </row>
    <row r="472" spans="1:11" s="58" customFormat="1"/>
    <row r="473" spans="1:11">
      <c r="A473" s="3"/>
      <c r="B473" s="3"/>
      <c r="C473" s="162"/>
      <c r="D473" s="162" t="s">
        <v>233</v>
      </c>
      <c r="F473" s="162"/>
      <c r="G473" s="162"/>
      <c r="H473" s="162"/>
      <c r="I473" s="162"/>
      <c r="J473" s="162"/>
    </row>
    <row r="474" spans="1:11" ht="16.5" thickBot="1">
      <c r="A474" s="163" t="s">
        <v>222</v>
      </c>
      <c r="B474" s="163"/>
      <c r="C474" s="694"/>
      <c r="D474" s="694"/>
      <c r="E474" s="694"/>
      <c r="F474" s="694"/>
      <c r="G474" s="164"/>
      <c r="H474" s="164"/>
      <c r="I474" s="164"/>
      <c r="J474" s="164"/>
    </row>
    <row r="475" spans="1:11" ht="31.5" customHeight="1">
      <c r="A475" s="18" t="s">
        <v>5</v>
      </c>
      <c r="B475" s="19"/>
      <c r="C475" s="42" t="s">
        <v>6</v>
      </c>
      <c r="D475" s="20" t="s">
        <v>7</v>
      </c>
      <c r="E475" s="42" t="s">
        <v>7</v>
      </c>
      <c r="F475" s="687" t="s">
        <v>8</v>
      </c>
      <c r="G475" s="688"/>
      <c r="H475" s="689"/>
      <c r="I475" s="165" t="s">
        <v>9</v>
      </c>
      <c r="J475" s="166" t="s">
        <v>10</v>
      </c>
      <c r="K475" s="42" t="s">
        <v>64</v>
      </c>
    </row>
    <row r="476" spans="1:11" ht="16.5" thickBot="1">
      <c r="A476" s="1" t="s">
        <v>12</v>
      </c>
      <c r="C476" s="47" t="s">
        <v>13</v>
      </c>
      <c r="D476" s="50" t="s">
        <v>14</v>
      </c>
      <c r="E476" s="47" t="s">
        <v>14</v>
      </c>
      <c r="F476" s="83"/>
      <c r="G476" s="84"/>
      <c r="H476" s="84"/>
      <c r="I476" s="45" t="s">
        <v>124</v>
      </c>
      <c r="K476" s="47" t="s">
        <v>65</v>
      </c>
    </row>
    <row r="477" spans="1:11" ht="16.5" thickBot="1">
      <c r="A477" s="35"/>
      <c r="B477" s="36"/>
      <c r="C477" s="108"/>
      <c r="D477" s="167" t="s">
        <v>16</v>
      </c>
      <c r="E477" s="167" t="s">
        <v>17</v>
      </c>
      <c r="F477" s="38" t="s">
        <v>18</v>
      </c>
      <c r="G477" s="38" t="s">
        <v>19</v>
      </c>
      <c r="H477" s="153" t="s">
        <v>20</v>
      </c>
      <c r="I477" s="38" t="s">
        <v>21</v>
      </c>
      <c r="J477" s="39" t="s">
        <v>22</v>
      </c>
      <c r="K477" s="108"/>
    </row>
    <row r="478" spans="1:11">
      <c r="A478" s="1"/>
      <c r="B478" s="163" t="s">
        <v>23</v>
      </c>
      <c r="C478" s="42"/>
      <c r="D478" s="67"/>
      <c r="E478" s="24"/>
      <c r="G478" s="44"/>
      <c r="I478" s="44"/>
      <c r="J478" s="100"/>
      <c r="K478" s="34"/>
    </row>
    <row r="479" spans="1:11" ht="31.5">
      <c r="A479" s="1" t="s">
        <v>246</v>
      </c>
      <c r="C479" s="47" t="s">
        <v>272</v>
      </c>
      <c r="D479" s="49"/>
      <c r="E479" s="48"/>
      <c r="F479" s="49">
        <v>5.19</v>
      </c>
      <c r="G479" s="48">
        <v>6.78</v>
      </c>
      <c r="H479" s="49">
        <v>24.95</v>
      </c>
      <c r="I479" s="48">
        <v>197.44</v>
      </c>
      <c r="J479" s="48"/>
      <c r="K479" s="34" t="s">
        <v>167</v>
      </c>
    </row>
    <row r="480" spans="1:11">
      <c r="A480" s="1"/>
      <c r="B480" s="9" t="s">
        <v>193</v>
      </c>
      <c r="C480" s="47"/>
      <c r="D480" s="49">
        <v>22.5</v>
      </c>
      <c r="E480" s="48">
        <v>22.5</v>
      </c>
      <c r="F480" s="49"/>
      <c r="G480" s="48"/>
      <c r="H480" s="49"/>
      <c r="I480" s="48"/>
      <c r="J480" s="48"/>
      <c r="K480" s="34"/>
    </row>
    <row r="481" spans="1:11">
      <c r="A481" s="1"/>
      <c r="B481" s="9" t="s">
        <v>27</v>
      </c>
      <c r="C481" s="47"/>
      <c r="D481" s="49">
        <v>90</v>
      </c>
      <c r="E481" s="48">
        <v>90</v>
      </c>
      <c r="F481" s="49"/>
      <c r="G481" s="48"/>
      <c r="H481" s="49"/>
      <c r="I481" s="48"/>
      <c r="J481" s="48"/>
      <c r="K481" s="34"/>
    </row>
    <row r="482" spans="1:11">
      <c r="A482" s="1"/>
      <c r="B482" s="9" t="s">
        <v>28</v>
      </c>
      <c r="C482" s="47"/>
      <c r="D482" s="49">
        <v>68</v>
      </c>
      <c r="E482" s="48">
        <v>68</v>
      </c>
      <c r="F482" s="49"/>
      <c r="G482" s="48"/>
      <c r="H482" s="49"/>
      <c r="I482" s="48"/>
      <c r="J482" s="48"/>
      <c r="K482" s="34"/>
    </row>
    <row r="483" spans="1:11">
      <c r="A483" s="1"/>
      <c r="B483" s="9" t="s">
        <v>29</v>
      </c>
      <c r="C483" s="47"/>
      <c r="D483" s="49">
        <v>2.5</v>
      </c>
      <c r="E483" s="48">
        <v>2.5</v>
      </c>
      <c r="F483" s="49"/>
      <c r="G483" s="48"/>
      <c r="H483" s="49"/>
      <c r="I483" s="48"/>
      <c r="J483" s="48"/>
      <c r="K483" s="34"/>
    </row>
    <row r="484" spans="1:11">
      <c r="A484" s="1"/>
      <c r="B484" s="15" t="s">
        <v>190</v>
      </c>
      <c r="C484" s="47"/>
      <c r="D484" s="49">
        <v>0.5</v>
      </c>
      <c r="E484" s="48">
        <v>0.5</v>
      </c>
      <c r="F484" s="49"/>
      <c r="G484" s="48"/>
      <c r="H484" s="49"/>
      <c r="I484" s="48"/>
      <c r="J484" s="48"/>
      <c r="K484" s="34"/>
    </row>
    <row r="485" spans="1:11">
      <c r="A485" s="1"/>
      <c r="B485" s="9" t="s">
        <v>31</v>
      </c>
      <c r="C485" s="47"/>
      <c r="D485" s="67">
        <v>5</v>
      </c>
      <c r="E485" s="47">
        <v>5</v>
      </c>
      <c r="F485" s="49"/>
      <c r="G485" s="48"/>
      <c r="H485" s="49"/>
      <c r="I485" s="48"/>
      <c r="J485" s="49"/>
      <c r="K485" s="34"/>
    </row>
    <row r="486" spans="1:11">
      <c r="A486" s="89" t="s">
        <v>397</v>
      </c>
      <c r="B486" s="12"/>
      <c r="C486" s="92" t="s">
        <v>251</v>
      </c>
      <c r="D486" s="132"/>
      <c r="E486" s="133"/>
      <c r="F486" s="93">
        <v>3.0325232901236614</v>
      </c>
      <c r="G486" s="94">
        <v>2.3958740841428243</v>
      </c>
      <c r="H486" s="93">
        <v>10.482708219155825</v>
      </c>
      <c r="I486" s="94">
        <v>75.76195432928796</v>
      </c>
      <c r="J486" s="93">
        <v>1.38</v>
      </c>
      <c r="K486" s="34" t="s">
        <v>176</v>
      </c>
    </row>
    <row r="487" spans="1:11">
      <c r="A487" s="89"/>
      <c r="B487" s="9" t="s">
        <v>208</v>
      </c>
      <c r="C487" s="90"/>
      <c r="D487" s="91">
        <v>0.45</v>
      </c>
      <c r="E487" s="92">
        <v>0.45</v>
      </c>
      <c r="F487" s="93"/>
      <c r="G487" s="94"/>
      <c r="H487" s="93"/>
      <c r="I487" s="94"/>
      <c r="J487" s="93"/>
      <c r="K487" s="34"/>
    </row>
    <row r="488" spans="1:11">
      <c r="A488" s="89"/>
      <c r="B488" s="12" t="s">
        <v>29</v>
      </c>
      <c r="C488" s="90"/>
      <c r="D488" s="91">
        <v>6</v>
      </c>
      <c r="E488" s="92">
        <v>6</v>
      </c>
      <c r="F488" s="93"/>
      <c r="G488" s="94"/>
      <c r="H488" s="93"/>
      <c r="I488" s="94"/>
      <c r="J488" s="93"/>
      <c r="K488" s="34"/>
    </row>
    <row r="489" spans="1:11">
      <c r="A489" s="89"/>
      <c r="B489" s="12" t="s">
        <v>27</v>
      </c>
      <c r="C489" s="90"/>
      <c r="D489" s="91">
        <v>92</v>
      </c>
      <c r="E489" s="92">
        <v>90</v>
      </c>
      <c r="F489" s="93"/>
      <c r="G489" s="94"/>
      <c r="H489" s="93"/>
      <c r="I489" s="94"/>
      <c r="J489" s="93"/>
      <c r="K489" s="34"/>
    </row>
    <row r="490" spans="1:11">
      <c r="A490" s="89"/>
      <c r="B490" s="12" t="s">
        <v>28</v>
      </c>
      <c r="C490" s="90"/>
      <c r="D490" s="91">
        <v>90</v>
      </c>
      <c r="E490" s="92">
        <v>90</v>
      </c>
      <c r="F490" s="93"/>
      <c r="G490" s="94"/>
      <c r="H490" s="93"/>
      <c r="I490" s="94"/>
      <c r="J490" s="93"/>
      <c r="K490" s="34"/>
    </row>
    <row r="491" spans="1:11">
      <c r="A491" s="1" t="s">
        <v>182</v>
      </c>
      <c r="C491" s="47" t="s">
        <v>36</v>
      </c>
      <c r="D491" s="33"/>
      <c r="E491" s="45"/>
      <c r="F491" s="43">
        <v>2.2922522522522524</v>
      </c>
      <c r="G491" s="48">
        <v>4.5008708708708705</v>
      </c>
      <c r="H491" s="49">
        <v>15.49</v>
      </c>
      <c r="I491" s="43">
        <v>111.67867867867868</v>
      </c>
      <c r="J491" s="43"/>
      <c r="K491" s="34" t="s">
        <v>37</v>
      </c>
    </row>
    <row r="492" spans="1:11">
      <c r="A492" s="1"/>
      <c r="B492" s="9" t="s">
        <v>38</v>
      </c>
      <c r="C492" s="47"/>
      <c r="D492" s="43">
        <v>30</v>
      </c>
      <c r="E492" s="48">
        <v>30</v>
      </c>
      <c r="F492" s="43"/>
      <c r="G492" s="48"/>
      <c r="H492" s="48"/>
      <c r="I492" s="43"/>
      <c r="J492" s="43"/>
      <c r="K492" s="34"/>
    </row>
    <row r="493" spans="1:11" ht="16.5" thickBot="1">
      <c r="A493" s="1"/>
      <c r="B493" s="9" t="s">
        <v>31</v>
      </c>
      <c r="C493" s="47"/>
      <c r="D493" s="43">
        <v>5</v>
      </c>
      <c r="E493" s="48">
        <v>5</v>
      </c>
      <c r="F493" s="43" t="s">
        <v>3</v>
      </c>
      <c r="G493" s="48"/>
      <c r="H493" s="48"/>
      <c r="I493" s="43"/>
      <c r="J493" s="43"/>
      <c r="K493" s="34"/>
    </row>
    <row r="494" spans="1:11" ht="16.5" thickBot="1">
      <c r="A494" s="51" t="s">
        <v>39</v>
      </c>
      <c r="B494" s="168"/>
      <c r="C494" s="53">
        <v>406</v>
      </c>
      <c r="D494" s="169"/>
      <c r="E494" s="167"/>
      <c r="F494" s="56">
        <f>F491+F486+F479</f>
        <v>10.514775542375915</v>
      </c>
      <c r="G494" s="56">
        <f>G491+G486+G479</f>
        <v>13.676744955013696</v>
      </c>
      <c r="H494" s="56">
        <f>H491+H486+H479</f>
        <v>50.922708219155822</v>
      </c>
      <c r="I494" s="56">
        <f>I491+I486+I479</f>
        <v>384.88063300796665</v>
      </c>
      <c r="J494" s="56">
        <f>J491+J486+J479</f>
        <v>1.38</v>
      </c>
      <c r="K494" s="40"/>
    </row>
    <row r="495" spans="1:11">
      <c r="B495" s="170" t="s">
        <v>40</v>
      </c>
      <c r="C495" s="42"/>
      <c r="D495" s="41"/>
      <c r="E495" s="22"/>
      <c r="F495" s="88"/>
      <c r="G495" s="22"/>
      <c r="H495" s="88"/>
      <c r="I495" s="22"/>
      <c r="J495" s="100"/>
      <c r="K495" s="145"/>
    </row>
    <row r="496" spans="1:11" ht="24.75" customHeight="1" thickBot="1">
      <c r="A496" s="69" t="s">
        <v>352</v>
      </c>
      <c r="B496" s="73"/>
      <c r="C496" s="521">
        <v>200</v>
      </c>
      <c r="D496" s="188">
        <v>200</v>
      </c>
      <c r="E496" s="184">
        <v>200</v>
      </c>
      <c r="F496" s="139">
        <v>1</v>
      </c>
      <c r="G496" s="71"/>
      <c r="H496" s="139">
        <v>20.2</v>
      </c>
      <c r="I496" s="71">
        <v>84.44</v>
      </c>
      <c r="J496" s="139">
        <v>4</v>
      </c>
      <c r="K496" s="71" t="s">
        <v>260</v>
      </c>
    </row>
    <row r="497" spans="1:11" ht="16.5" thickBot="1">
      <c r="A497" s="51" t="s">
        <v>39</v>
      </c>
      <c r="B497" s="168"/>
      <c r="C497" s="575">
        <v>200</v>
      </c>
      <c r="D497" s="169"/>
      <c r="E497" s="40"/>
      <c r="F497" s="56">
        <f>F496</f>
        <v>1</v>
      </c>
      <c r="G497" s="56">
        <f>G496</f>
        <v>0</v>
      </c>
      <c r="H497" s="56">
        <f>H496</f>
        <v>20.2</v>
      </c>
      <c r="I497" s="56">
        <f>I496</f>
        <v>84.44</v>
      </c>
      <c r="J497" s="56">
        <f>J496</f>
        <v>4</v>
      </c>
      <c r="K497" s="40"/>
    </row>
    <row r="498" spans="1:11">
      <c r="A498" s="18"/>
      <c r="B498" s="170" t="s">
        <v>41</v>
      </c>
      <c r="C498" s="534"/>
      <c r="D498" s="151"/>
      <c r="E498" s="171"/>
      <c r="F498" s="88"/>
      <c r="G498" s="22"/>
      <c r="H498" s="88"/>
      <c r="I498" s="22"/>
      <c r="J498" s="100"/>
      <c r="K498" s="576"/>
    </row>
    <row r="499" spans="1:11" s="181" customFormat="1">
      <c r="A499" s="524" t="s">
        <v>484</v>
      </c>
      <c r="B499" s="525"/>
      <c r="C499" s="526">
        <v>50</v>
      </c>
      <c r="D499" s="527"/>
      <c r="E499" s="526"/>
      <c r="F499" s="528">
        <v>0.45</v>
      </c>
      <c r="G499" s="529">
        <v>2.35</v>
      </c>
      <c r="H499" s="528">
        <v>2.97</v>
      </c>
      <c r="I499" s="529">
        <v>34.799999999999997</v>
      </c>
      <c r="J499" s="528"/>
      <c r="K499" s="526" t="s">
        <v>486</v>
      </c>
    </row>
    <row r="500" spans="1:11" s="181" customFormat="1">
      <c r="A500" s="524"/>
      <c r="B500" s="525" t="s">
        <v>485</v>
      </c>
      <c r="C500" s="526"/>
      <c r="D500" s="527">
        <v>51</v>
      </c>
      <c r="E500" s="526">
        <v>50</v>
      </c>
      <c r="F500" s="528"/>
      <c r="G500" s="529"/>
      <c r="H500" s="528"/>
      <c r="I500" s="529"/>
      <c r="J500" s="528"/>
      <c r="K500" s="526"/>
    </row>
    <row r="501" spans="1:11" s="569" customFormat="1" ht="15">
      <c r="A501" s="597" t="s">
        <v>459</v>
      </c>
      <c r="B501" s="598"/>
      <c r="C501" s="599" t="s">
        <v>305</v>
      </c>
      <c r="D501" s="598"/>
      <c r="E501" s="600"/>
      <c r="F501" s="601">
        <v>4.03</v>
      </c>
      <c r="G501" s="602">
        <v>3.89</v>
      </c>
      <c r="H501" s="601">
        <v>12.18</v>
      </c>
      <c r="I501" s="602">
        <v>108.28</v>
      </c>
      <c r="J501" s="603">
        <v>9.75</v>
      </c>
      <c r="K501" s="604" t="s">
        <v>458</v>
      </c>
    </row>
    <row r="502" spans="1:11" s="569" customFormat="1" ht="15">
      <c r="A502" s="597"/>
      <c r="B502" s="598" t="s">
        <v>460</v>
      </c>
      <c r="C502" s="599"/>
      <c r="D502" s="603">
        <v>24.3</v>
      </c>
      <c r="E502" s="599">
        <v>23</v>
      </c>
      <c r="F502" s="601"/>
      <c r="G502" s="602"/>
      <c r="H502" s="601"/>
      <c r="I502" s="602"/>
      <c r="J502" s="603"/>
      <c r="K502" s="604"/>
    </row>
    <row r="503" spans="1:11" s="569" customFormat="1" ht="15">
      <c r="A503" s="597"/>
      <c r="B503" s="598" t="s">
        <v>146</v>
      </c>
      <c r="C503" s="599"/>
      <c r="D503" s="603"/>
      <c r="E503" s="599">
        <v>10</v>
      </c>
      <c r="F503" s="601"/>
      <c r="G503" s="602"/>
      <c r="H503" s="601"/>
      <c r="I503" s="602"/>
      <c r="J503" s="603"/>
      <c r="K503" s="604"/>
    </row>
    <row r="504" spans="1:11" s="569" customFormat="1" ht="15">
      <c r="A504" s="597"/>
      <c r="B504" s="598" t="s">
        <v>132</v>
      </c>
      <c r="C504" s="600"/>
      <c r="D504" s="601">
        <v>106.4</v>
      </c>
      <c r="E504" s="602">
        <v>80</v>
      </c>
      <c r="F504" s="598"/>
      <c r="G504" s="600"/>
      <c r="H504" s="598"/>
      <c r="I504" s="600"/>
      <c r="J504" s="598"/>
      <c r="K504" s="605"/>
    </row>
    <row r="505" spans="1:11" s="569" customFormat="1" ht="15">
      <c r="A505" s="597"/>
      <c r="B505" s="598" t="s">
        <v>83</v>
      </c>
      <c r="C505" s="600"/>
      <c r="D505" s="601">
        <v>10</v>
      </c>
      <c r="E505" s="602">
        <v>8</v>
      </c>
      <c r="F505" s="598"/>
      <c r="G505" s="600"/>
      <c r="H505" s="598"/>
      <c r="I505" s="600"/>
      <c r="J505" s="598"/>
      <c r="K505" s="605"/>
    </row>
    <row r="506" spans="1:11" s="569" customFormat="1" ht="15">
      <c r="A506" s="597"/>
      <c r="B506" s="598" t="s">
        <v>106</v>
      </c>
      <c r="C506" s="600"/>
      <c r="D506" s="601">
        <v>9.6</v>
      </c>
      <c r="E506" s="602">
        <v>8</v>
      </c>
      <c r="F506" s="598"/>
      <c r="G506" s="600"/>
      <c r="H506" s="598"/>
      <c r="I506" s="600"/>
      <c r="J506" s="598"/>
      <c r="K506" s="605"/>
    </row>
    <row r="507" spans="1:11" s="569" customFormat="1" ht="15">
      <c r="A507" s="597"/>
      <c r="B507" s="598" t="s">
        <v>142</v>
      </c>
      <c r="C507" s="600"/>
      <c r="D507" s="601">
        <v>0.8</v>
      </c>
      <c r="E507" s="602">
        <v>0.8</v>
      </c>
      <c r="F507" s="598"/>
      <c r="G507" s="600"/>
      <c r="H507" s="598"/>
      <c r="I507" s="600"/>
      <c r="J507" s="598"/>
      <c r="K507" s="605"/>
    </row>
    <row r="508" spans="1:11" s="569" customFormat="1" ht="15">
      <c r="A508" s="597"/>
      <c r="B508" s="598" t="s">
        <v>130</v>
      </c>
      <c r="C508" s="600"/>
      <c r="D508" s="601">
        <v>2</v>
      </c>
      <c r="E508" s="602">
        <v>2</v>
      </c>
      <c r="F508" s="598"/>
      <c r="G508" s="600"/>
      <c r="H508" s="598"/>
      <c r="I508" s="600"/>
      <c r="J508" s="598"/>
      <c r="K508" s="605"/>
    </row>
    <row r="509" spans="1:11" s="569" customFormat="1" ht="15">
      <c r="A509" s="597"/>
      <c r="B509" s="598" t="s">
        <v>145</v>
      </c>
      <c r="C509" s="600"/>
      <c r="D509" s="601">
        <v>126</v>
      </c>
      <c r="E509" s="602">
        <v>126</v>
      </c>
      <c r="F509" s="598"/>
      <c r="G509" s="600"/>
      <c r="H509" s="598"/>
      <c r="I509" s="600"/>
      <c r="J509" s="598"/>
      <c r="K509" s="605"/>
    </row>
    <row r="510" spans="1:11" s="569" customFormat="1" ht="15">
      <c r="A510" s="597"/>
      <c r="B510" s="598" t="s">
        <v>190</v>
      </c>
      <c r="C510" s="600"/>
      <c r="D510" s="601">
        <v>0.65</v>
      </c>
      <c r="E510" s="602">
        <v>0.65</v>
      </c>
      <c r="F510" s="598"/>
      <c r="G510" s="600"/>
      <c r="H510" s="598"/>
      <c r="I510" s="600"/>
      <c r="J510" s="598"/>
      <c r="K510" s="605"/>
    </row>
    <row r="511" spans="1:11">
      <c r="A511" s="513" t="s">
        <v>277</v>
      </c>
      <c r="B511" s="506"/>
      <c r="C511" s="466">
        <v>70</v>
      </c>
      <c r="D511" s="506"/>
      <c r="E511" s="466"/>
      <c r="F511" s="500">
        <v>8.9860479041916168</v>
      </c>
      <c r="G511" s="501">
        <v>4.2593413173652692</v>
      </c>
      <c r="H511" s="500">
        <v>7.821077844311378</v>
      </c>
      <c r="I511" s="501">
        <v>101.71952095808383</v>
      </c>
      <c r="J511" s="500">
        <v>0.46</v>
      </c>
      <c r="K511" s="322" t="s">
        <v>278</v>
      </c>
    </row>
    <row r="512" spans="1:11">
      <c r="A512" s="506"/>
      <c r="B512" s="325" t="s">
        <v>136</v>
      </c>
      <c r="C512" s="322"/>
      <c r="D512" s="323">
        <v>63.3</v>
      </c>
      <c r="E512" s="324">
        <v>46.2</v>
      </c>
      <c r="F512" s="506"/>
      <c r="G512" s="466"/>
      <c r="H512" s="506"/>
      <c r="I512" s="466"/>
      <c r="J512" s="506"/>
      <c r="K512" s="466"/>
    </row>
    <row r="513" spans="1:11">
      <c r="A513" s="506"/>
      <c r="B513" s="325" t="s">
        <v>190</v>
      </c>
      <c r="C513" s="322"/>
      <c r="D513" s="323">
        <v>0.7</v>
      </c>
      <c r="E513" s="324">
        <v>0.7</v>
      </c>
      <c r="F513" s="506"/>
      <c r="G513" s="466"/>
      <c r="H513" s="506"/>
      <c r="I513" s="466"/>
      <c r="J513" s="506"/>
      <c r="K513" s="466"/>
    </row>
    <row r="514" spans="1:11">
      <c r="A514" s="506"/>
      <c r="B514" s="514" t="s">
        <v>223</v>
      </c>
      <c r="C514" s="466"/>
      <c r="D514" s="500">
        <v>12.6</v>
      </c>
      <c r="E514" s="501">
        <v>12.6</v>
      </c>
      <c r="F514" s="506"/>
      <c r="G514" s="466"/>
      <c r="H514" s="506"/>
      <c r="I514" s="466"/>
      <c r="J514" s="506"/>
      <c r="K514" s="466"/>
    </row>
    <row r="515" spans="1:11">
      <c r="A515" s="506"/>
      <c r="B515" s="514" t="s">
        <v>160</v>
      </c>
      <c r="C515" s="466"/>
      <c r="D515" s="500">
        <v>18.2</v>
      </c>
      <c r="E515" s="501">
        <v>18.2</v>
      </c>
      <c r="F515" s="506"/>
      <c r="G515" s="466"/>
      <c r="H515" s="506"/>
      <c r="I515" s="466"/>
      <c r="J515" s="506"/>
      <c r="K515" s="466"/>
    </row>
    <row r="516" spans="1:11">
      <c r="A516" s="506"/>
      <c r="B516" s="514" t="s">
        <v>89</v>
      </c>
      <c r="C516" s="466"/>
      <c r="D516" s="500">
        <v>7</v>
      </c>
      <c r="E516" s="501">
        <v>7</v>
      </c>
      <c r="F516" s="506"/>
      <c r="G516" s="466"/>
      <c r="H516" s="506"/>
      <c r="I516" s="466"/>
      <c r="J516" s="506"/>
      <c r="K516" s="466"/>
    </row>
    <row r="517" spans="1:11">
      <c r="A517" s="506"/>
      <c r="B517" s="514" t="s">
        <v>50</v>
      </c>
      <c r="C517" s="466"/>
      <c r="D517" s="500"/>
      <c r="E517" s="501">
        <v>81</v>
      </c>
      <c r="F517" s="506"/>
      <c r="G517" s="466"/>
      <c r="H517" s="506"/>
      <c r="I517" s="466"/>
      <c r="J517" s="506"/>
      <c r="K517" s="466"/>
    </row>
    <row r="518" spans="1:11">
      <c r="A518" s="506"/>
      <c r="B518" s="514" t="s">
        <v>130</v>
      </c>
      <c r="C518" s="466"/>
      <c r="D518" s="500">
        <v>3</v>
      </c>
      <c r="E518" s="501">
        <v>3</v>
      </c>
      <c r="F518" s="506"/>
      <c r="G518" s="466"/>
      <c r="H518" s="506"/>
      <c r="I518" s="466"/>
      <c r="J518" s="506"/>
      <c r="K518" s="466"/>
    </row>
    <row r="519" spans="1:11" ht="30.75" customHeight="1">
      <c r="A519" s="1" t="s">
        <v>238</v>
      </c>
      <c r="B519" s="12"/>
      <c r="C519" s="92" t="s">
        <v>157</v>
      </c>
      <c r="D519" s="93"/>
      <c r="E519" s="94"/>
      <c r="F519" s="93">
        <v>3.14</v>
      </c>
      <c r="G519" s="94">
        <v>5.46</v>
      </c>
      <c r="H519" s="93">
        <v>32.56</v>
      </c>
      <c r="I519" s="94">
        <v>192.01</v>
      </c>
      <c r="J519" s="8"/>
      <c r="K519" s="34" t="s">
        <v>221</v>
      </c>
    </row>
    <row r="520" spans="1:11" ht="15" customHeight="1">
      <c r="A520" s="89"/>
      <c r="B520" s="12" t="s">
        <v>25</v>
      </c>
      <c r="C520" s="92"/>
      <c r="D520" s="93">
        <v>46.8</v>
      </c>
      <c r="E520" s="94">
        <v>46.8</v>
      </c>
      <c r="F520" s="93"/>
      <c r="G520" s="94"/>
      <c r="H520" s="93"/>
      <c r="I520" s="94"/>
      <c r="J520" s="8"/>
      <c r="K520" s="34"/>
    </row>
    <row r="521" spans="1:11" ht="15" customHeight="1">
      <c r="A521" s="89"/>
      <c r="B521" s="12" t="s">
        <v>190</v>
      </c>
      <c r="C521" s="92"/>
      <c r="D521" s="93">
        <v>0.6</v>
      </c>
      <c r="E521" s="94">
        <v>0.6</v>
      </c>
      <c r="F521" s="93"/>
      <c r="G521" s="94"/>
      <c r="H521" s="93"/>
      <c r="I521" s="94"/>
      <c r="J521" s="8"/>
      <c r="K521" s="34"/>
    </row>
    <row r="522" spans="1:11" ht="15" customHeight="1">
      <c r="A522" s="12"/>
      <c r="B522" s="12" t="s">
        <v>170</v>
      </c>
      <c r="C522" s="92"/>
      <c r="D522" s="93">
        <v>98</v>
      </c>
      <c r="E522" s="94">
        <v>98</v>
      </c>
      <c r="F522" s="93"/>
      <c r="G522" s="94"/>
      <c r="H522" s="93"/>
      <c r="I522" s="94"/>
      <c r="J522" s="8"/>
      <c r="K522" s="34"/>
    </row>
    <row r="523" spans="1:11" ht="15" customHeight="1">
      <c r="A523" s="89"/>
      <c r="B523" s="12" t="s">
        <v>31</v>
      </c>
      <c r="C523" s="92"/>
      <c r="D523" s="93">
        <v>3</v>
      </c>
      <c r="E523" s="94">
        <v>3</v>
      </c>
      <c r="F523" s="93"/>
      <c r="G523" s="94"/>
      <c r="H523" s="93"/>
      <c r="I523" s="94"/>
      <c r="J523" s="8"/>
      <c r="K523" s="34"/>
    </row>
    <row r="524" spans="1:11">
      <c r="A524" s="1" t="s">
        <v>318</v>
      </c>
      <c r="C524" s="68">
        <v>180</v>
      </c>
      <c r="D524" s="67"/>
      <c r="E524" s="113"/>
      <c r="F524" s="49">
        <v>0.4</v>
      </c>
      <c r="G524" s="48">
        <v>1.7999999999999999E-2</v>
      </c>
      <c r="H524" s="49">
        <v>16.600000000000001</v>
      </c>
      <c r="I524" s="48">
        <v>68.2</v>
      </c>
      <c r="J524" s="49">
        <v>2.44</v>
      </c>
      <c r="K524" s="34" t="s">
        <v>334</v>
      </c>
    </row>
    <row r="525" spans="1:11">
      <c r="A525" s="1"/>
      <c r="B525" s="9" t="s">
        <v>319</v>
      </c>
      <c r="C525" s="68"/>
      <c r="D525" s="67">
        <v>18.399999999999999</v>
      </c>
      <c r="E525" s="113">
        <v>18</v>
      </c>
      <c r="F525" s="49"/>
      <c r="G525" s="48"/>
      <c r="H525" s="49"/>
      <c r="I525" s="48"/>
      <c r="J525" s="49"/>
      <c r="K525" s="34"/>
    </row>
    <row r="526" spans="1:11">
      <c r="A526" s="1"/>
      <c r="B526" s="9" t="s">
        <v>29</v>
      </c>
      <c r="C526" s="68"/>
      <c r="D526" s="67">
        <v>6</v>
      </c>
      <c r="E526" s="113">
        <v>6</v>
      </c>
      <c r="F526" s="49"/>
      <c r="G526" s="48"/>
      <c r="H526" s="49"/>
      <c r="I526" s="48"/>
      <c r="J526" s="49"/>
      <c r="K526" s="34"/>
    </row>
    <row r="527" spans="1:11">
      <c r="A527" s="1"/>
      <c r="B527" s="9" t="s">
        <v>66</v>
      </c>
      <c r="C527" s="68"/>
      <c r="D527" s="67">
        <v>183</v>
      </c>
      <c r="E527" s="113">
        <v>183</v>
      </c>
      <c r="F527" s="49"/>
      <c r="G527" s="48"/>
      <c r="H527" s="49"/>
      <c r="I527" s="48"/>
      <c r="J527" s="49"/>
      <c r="K527" s="34"/>
    </row>
    <row r="528" spans="1:11" ht="16.5" thickBot="1">
      <c r="A528" s="1" t="s">
        <v>209</v>
      </c>
      <c r="C528" s="47">
        <v>45</v>
      </c>
      <c r="D528" s="67">
        <v>45</v>
      </c>
      <c r="E528" s="47">
        <v>45</v>
      </c>
      <c r="F528" s="49">
        <v>2.9729729729729724</v>
      </c>
      <c r="G528" s="48">
        <v>0.54054054054054046</v>
      </c>
      <c r="H528" s="49">
        <v>17.837837837837839</v>
      </c>
      <c r="I528" s="48">
        <v>89.189189189189179</v>
      </c>
      <c r="J528" s="67"/>
      <c r="K528" s="75" t="s">
        <v>177</v>
      </c>
    </row>
    <row r="529" spans="1:11" ht="16.5" thickBot="1">
      <c r="A529" s="51" t="s">
        <v>39</v>
      </c>
      <c r="B529" s="168"/>
      <c r="C529" s="666">
        <f>C528+C524+133+C511+180+10+C499</f>
        <v>668</v>
      </c>
      <c r="D529" s="169"/>
      <c r="E529" s="167"/>
      <c r="F529" s="56">
        <f>F528+F524+F519+F511+F501+F499</f>
        <v>19.97902087716459</v>
      </c>
      <c r="G529" s="56">
        <f t="shared" ref="G529:J529" si="7">G528+G524+G519+G511+G501+G499</f>
        <v>16.51788185790581</v>
      </c>
      <c r="H529" s="56">
        <f t="shared" si="7"/>
        <v>89.968915682149202</v>
      </c>
      <c r="I529" s="56">
        <f t="shared" si="7"/>
        <v>594.198710147273</v>
      </c>
      <c r="J529" s="56">
        <f t="shared" si="7"/>
        <v>12.65</v>
      </c>
      <c r="K529" s="40"/>
    </row>
    <row r="530" spans="1:11">
      <c r="B530" s="172" t="s">
        <v>394</v>
      </c>
      <c r="C530" s="47"/>
      <c r="D530" s="67"/>
      <c r="E530" s="47"/>
      <c r="F530" s="49"/>
      <c r="G530" s="48"/>
      <c r="H530" s="64"/>
      <c r="I530" s="48"/>
      <c r="J530" s="49"/>
      <c r="K530" s="34"/>
    </row>
    <row r="531" spans="1:11" s="181" customFormat="1" ht="30.75" customHeight="1">
      <c r="A531" s="69" t="s">
        <v>402</v>
      </c>
      <c r="B531" s="182"/>
      <c r="C531" s="554" t="s">
        <v>92</v>
      </c>
      <c r="D531" s="555"/>
      <c r="E531" s="556"/>
      <c r="F531" s="137">
        <v>10.15</v>
      </c>
      <c r="G531" s="512">
        <v>11.94</v>
      </c>
      <c r="H531" s="137">
        <v>25.58</v>
      </c>
      <c r="I531" s="512">
        <v>250.8</v>
      </c>
      <c r="J531" s="137"/>
      <c r="K531" s="78" t="s">
        <v>404</v>
      </c>
    </row>
    <row r="532" spans="1:11" s="181" customFormat="1" ht="15.75" customHeight="1">
      <c r="A532" s="557"/>
      <c r="B532" s="509" t="s">
        <v>400</v>
      </c>
      <c r="C532" s="554"/>
      <c r="D532" s="555">
        <v>49</v>
      </c>
      <c r="E532" s="556">
        <v>49</v>
      </c>
      <c r="F532" s="137"/>
      <c r="G532" s="512"/>
      <c r="H532" s="137"/>
      <c r="I532" s="512"/>
      <c r="J532" s="558"/>
      <c r="K532" s="78"/>
    </row>
    <row r="533" spans="1:11" s="181" customFormat="1" ht="15.75" customHeight="1">
      <c r="A533" s="557"/>
      <c r="B533" s="509" t="s">
        <v>28</v>
      </c>
      <c r="C533" s="554"/>
      <c r="D533" s="555">
        <v>294</v>
      </c>
      <c r="E533" s="556">
        <v>294</v>
      </c>
      <c r="F533" s="137"/>
      <c r="G533" s="512"/>
      <c r="H533" s="137"/>
      <c r="I533" s="512"/>
      <c r="J533" s="558"/>
      <c r="K533" s="78"/>
    </row>
    <row r="534" spans="1:11" s="181" customFormat="1" ht="15.75" customHeight="1">
      <c r="A534" s="557"/>
      <c r="B534" s="509" t="s">
        <v>401</v>
      </c>
      <c r="C534" s="554"/>
      <c r="D534" s="512">
        <v>2.5</v>
      </c>
      <c r="E534" s="556">
        <v>2.5</v>
      </c>
      <c r="F534" s="137"/>
      <c r="G534" s="512"/>
      <c r="H534" s="137"/>
      <c r="I534" s="512"/>
      <c r="J534" s="558"/>
      <c r="K534" s="78"/>
    </row>
    <row r="535" spans="1:11" s="181" customFormat="1" ht="15.75" customHeight="1">
      <c r="A535" s="557"/>
      <c r="B535" s="509" t="s">
        <v>190</v>
      </c>
      <c r="C535" s="554"/>
      <c r="D535" s="512">
        <v>0.5</v>
      </c>
      <c r="E535" s="559">
        <v>0.5</v>
      </c>
      <c r="F535" s="137"/>
      <c r="G535" s="512"/>
      <c r="H535" s="137"/>
      <c r="I535" s="512"/>
      <c r="J535" s="558"/>
      <c r="K535" s="78"/>
    </row>
    <row r="536" spans="1:11" s="181" customFormat="1" ht="15.75" customHeight="1">
      <c r="A536" s="557"/>
      <c r="B536" s="509" t="s">
        <v>403</v>
      </c>
      <c r="C536" s="554"/>
      <c r="D536" s="512">
        <v>10.199999999999999</v>
      </c>
      <c r="E536" s="559">
        <v>10</v>
      </c>
      <c r="F536" s="137"/>
      <c r="G536" s="512"/>
      <c r="H536" s="137"/>
      <c r="I536" s="512"/>
      <c r="J536" s="558"/>
      <c r="K536" s="78"/>
    </row>
    <row r="537" spans="1:11">
      <c r="A537" s="1" t="s">
        <v>218</v>
      </c>
      <c r="C537" s="47" t="s">
        <v>336</v>
      </c>
      <c r="D537" s="67"/>
      <c r="E537" s="47"/>
      <c r="F537" s="67">
        <v>0</v>
      </c>
      <c r="G537" s="47">
        <v>0</v>
      </c>
      <c r="H537" s="67">
        <v>19.32</v>
      </c>
      <c r="I537" s="47">
        <v>72.89</v>
      </c>
      <c r="J537" s="67">
        <v>0.02</v>
      </c>
      <c r="K537" s="65" t="s">
        <v>216</v>
      </c>
    </row>
    <row r="538" spans="1:11">
      <c r="A538" s="1"/>
      <c r="B538" s="9" t="s">
        <v>208</v>
      </c>
      <c r="C538" s="47"/>
      <c r="D538" s="67">
        <v>0.45</v>
      </c>
      <c r="E538" s="47">
        <v>0.45</v>
      </c>
      <c r="F538" s="67"/>
      <c r="G538" s="47"/>
      <c r="H538" s="67"/>
      <c r="I538" s="47"/>
      <c r="J538" s="67"/>
      <c r="K538" s="34"/>
    </row>
    <row r="539" spans="1:11">
      <c r="A539" s="1"/>
      <c r="B539" s="9" t="s">
        <v>135</v>
      </c>
      <c r="C539" s="47"/>
      <c r="D539" s="67">
        <v>160</v>
      </c>
      <c r="E539" s="47">
        <v>160</v>
      </c>
      <c r="F539" s="67"/>
      <c r="G539" s="47"/>
      <c r="H539" s="67"/>
      <c r="I539" s="47"/>
      <c r="J539" s="67"/>
      <c r="K539" s="34"/>
    </row>
    <row r="540" spans="1:11">
      <c r="A540" s="1"/>
      <c r="B540" s="9" t="s">
        <v>192</v>
      </c>
      <c r="C540" s="47"/>
      <c r="D540" s="67">
        <v>10</v>
      </c>
      <c r="E540" s="47">
        <v>10</v>
      </c>
      <c r="F540" s="67"/>
      <c r="G540" s="47"/>
      <c r="H540" s="67"/>
      <c r="I540" s="47"/>
      <c r="J540" s="67"/>
      <c r="K540" s="34"/>
    </row>
    <row r="541" spans="1:11" ht="30.75" thickBot="1">
      <c r="A541" s="1" t="s">
        <v>174</v>
      </c>
      <c r="C541" s="47">
        <v>30</v>
      </c>
      <c r="D541" s="49">
        <v>30</v>
      </c>
      <c r="E541" s="48">
        <v>30</v>
      </c>
      <c r="F541" s="49">
        <v>2.2822822822822819</v>
      </c>
      <c r="G541" s="48">
        <v>0.24024024024024024</v>
      </c>
      <c r="H541" s="49">
        <v>14.774774774774775</v>
      </c>
      <c r="I541" s="48">
        <v>70.570570570570567</v>
      </c>
      <c r="J541" s="49">
        <v>0</v>
      </c>
      <c r="K541" s="418" t="s">
        <v>178</v>
      </c>
    </row>
    <row r="542" spans="1:11" ht="16.5" thickBot="1">
      <c r="A542" s="51" t="s">
        <v>39</v>
      </c>
      <c r="B542" s="560"/>
      <c r="C542" s="53">
        <v>350</v>
      </c>
      <c r="D542" s="153"/>
      <c r="E542" s="38"/>
      <c r="F542" s="56">
        <f>F537+F531+F541</f>
        <v>12.432282282282282</v>
      </c>
      <c r="G542" s="56">
        <f>G537+G531</f>
        <v>11.94</v>
      </c>
      <c r="H542" s="56">
        <f>H537+H531</f>
        <v>44.9</v>
      </c>
      <c r="I542" s="56">
        <f>I537+I531</f>
        <v>323.69</v>
      </c>
      <c r="J542" s="56">
        <f>J537+J531</f>
        <v>0.02</v>
      </c>
      <c r="K542" s="40"/>
    </row>
    <row r="543" spans="1:11" ht="16.5" thickBot="1">
      <c r="A543" s="51" t="s">
        <v>62</v>
      </c>
      <c r="B543" s="96"/>
      <c r="C543" s="53">
        <f>C494+C497+C529+C542</f>
        <v>1624</v>
      </c>
      <c r="D543" s="173"/>
      <c r="E543" s="53"/>
      <c r="F543" s="56">
        <f>F494+F497+F529+F542</f>
        <v>43.926078701822789</v>
      </c>
      <c r="G543" s="174">
        <f>G494+G497+G529+G542</f>
        <v>42.134626812919507</v>
      </c>
      <c r="H543" s="154">
        <f>H494+H497+H529+H542</f>
        <v>205.99162390130502</v>
      </c>
      <c r="I543" s="56">
        <f>I494+I497+I529+I542</f>
        <v>1387.2093431552398</v>
      </c>
      <c r="J543" s="154">
        <f>J494+J497+J529+J542</f>
        <v>18.05</v>
      </c>
      <c r="K543" s="40"/>
    </row>
    <row r="544" spans="1:11">
      <c r="A544" s="3"/>
      <c r="B544" s="3"/>
      <c r="C544" s="162"/>
      <c r="D544" s="162"/>
      <c r="E544" s="162"/>
      <c r="F544" s="162"/>
      <c r="G544" s="162"/>
      <c r="H544" s="162"/>
      <c r="I544" s="162"/>
      <c r="J544" s="162"/>
    </row>
    <row r="545" spans="1:11">
      <c r="A545" s="15"/>
      <c r="B545" s="15"/>
      <c r="C545" s="98"/>
      <c r="F545" s="62"/>
      <c r="G545" s="62"/>
      <c r="H545" s="62"/>
      <c r="I545" s="62"/>
      <c r="J545" s="62"/>
    </row>
    <row r="546" spans="1:11" ht="16.5" thickBot="1">
      <c r="A546" s="163" t="s">
        <v>225</v>
      </c>
      <c r="B546" s="15"/>
      <c r="C546" s="15"/>
      <c r="D546" s="16"/>
      <c r="J546" s="101"/>
      <c r="K546" s="36"/>
    </row>
    <row r="547" spans="1:11" ht="37.5" customHeight="1">
      <c r="A547" s="18" t="s">
        <v>5</v>
      </c>
      <c r="B547" s="19"/>
      <c r="C547" s="42" t="s">
        <v>6</v>
      </c>
      <c r="D547" s="88" t="s">
        <v>7</v>
      </c>
      <c r="E547" s="22" t="s">
        <v>7</v>
      </c>
      <c r="F547" s="21" t="s">
        <v>8</v>
      </c>
      <c r="G547" s="88"/>
      <c r="H547" s="102"/>
      <c r="I547" s="21" t="s">
        <v>9</v>
      </c>
      <c r="J547" s="21" t="s">
        <v>10</v>
      </c>
      <c r="K547" s="42" t="s">
        <v>64</v>
      </c>
    </row>
    <row r="548" spans="1:11" ht="28.5" customHeight="1" thickBot="1">
      <c r="A548" s="103" t="s">
        <v>12</v>
      </c>
      <c r="B548" s="104"/>
      <c r="C548" s="105" t="s">
        <v>13</v>
      </c>
      <c r="D548" s="32" t="s">
        <v>14</v>
      </c>
      <c r="E548" s="29" t="s">
        <v>14</v>
      </c>
      <c r="F548" s="30"/>
      <c r="G548" s="31"/>
      <c r="H548" s="31"/>
      <c r="I548" s="28" t="s">
        <v>15</v>
      </c>
      <c r="J548" s="28"/>
      <c r="K548" s="105" t="s">
        <v>65</v>
      </c>
    </row>
    <row r="549" spans="1:11" ht="16.5" thickBot="1">
      <c r="A549" s="35"/>
      <c r="B549" s="36"/>
      <c r="C549" s="108"/>
      <c r="D549" s="175" t="s">
        <v>16</v>
      </c>
      <c r="E549" s="38" t="s">
        <v>17</v>
      </c>
      <c r="F549" s="38" t="s">
        <v>18</v>
      </c>
      <c r="G549" s="38" t="s">
        <v>19</v>
      </c>
      <c r="H549" s="153" t="s">
        <v>20</v>
      </c>
      <c r="I549" s="39" t="s">
        <v>21</v>
      </c>
      <c r="J549" s="39" t="s">
        <v>22</v>
      </c>
      <c r="K549" s="80"/>
    </row>
    <row r="550" spans="1:11">
      <c r="A550" s="1"/>
      <c r="B550" s="163" t="s">
        <v>23</v>
      </c>
      <c r="C550" s="42"/>
      <c r="D550" s="49"/>
      <c r="E550" s="44"/>
      <c r="G550" s="44"/>
      <c r="I550" s="44"/>
      <c r="J550" s="44"/>
      <c r="K550" s="34"/>
    </row>
    <row r="551" spans="1:11" ht="31.5">
      <c r="A551" s="1" t="s">
        <v>274</v>
      </c>
      <c r="C551" s="47" t="s">
        <v>272</v>
      </c>
      <c r="D551" s="49"/>
      <c r="E551" s="48"/>
      <c r="F551" s="49">
        <v>6.056</v>
      </c>
      <c r="G551" s="48">
        <v>6.99</v>
      </c>
      <c r="H551" s="49">
        <v>30.065999999999999</v>
      </c>
      <c r="I551" s="48">
        <v>228</v>
      </c>
      <c r="J551" s="49"/>
      <c r="K551" s="34" t="s">
        <v>275</v>
      </c>
    </row>
    <row r="552" spans="1:11">
      <c r="A552" s="1"/>
      <c r="B552" s="3" t="s">
        <v>261</v>
      </c>
      <c r="C552" s="47"/>
      <c r="D552" s="49">
        <v>22.5</v>
      </c>
      <c r="E552" s="48">
        <v>22.5</v>
      </c>
      <c r="F552" s="49"/>
      <c r="G552" s="48"/>
      <c r="H552" s="49"/>
      <c r="I552" s="48"/>
      <c r="J552" s="49"/>
      <c r="K552" s="34"/>
    </row>
    <row r="553" spans="1:11">
      <c r="A553" s="1"/>
      <c r="B553" s="9" t="s">
        <v>27</v>
      </c>
      <c r="C553" s="47"/>
      <c r="D553" s="49">
        <v>90</v>
      </c>
      <c r="E553" s="48">
        <v>90</v>
      </c>
      <c r="F553" s="49"/>
      <c r="G553" s="48"/>
      <c r="H553" s="49"/>
      <c r="I553" s="48"/>
      <c r="J553" s="49"/>
      <c r="K553" s="34"/>
    </row>
    <row r="554" spans="1:11">
      <c r="A554" s="1"/>
      <c r="B554" s="9" t="s">
        <v>28</v>
      </c>
      <c r="C554" s="47"/>
      <c r="D554" s="49">
        <v>68</v>
      </c>
      <c r="E554" s="48">
        <v>68</v>
      </c>
      <c r="F554" s="49"/>
      <c r="G554" s="48"/>
      <c r="H554" s="49"/>
      <c r="I554" s="48"/>
      <c r="J554" s="49"/>
      <c r="K554" s="34"/>
    </row>
    <row r="555" spans="1:11">
      <c r="A555" s="1"/>
      <c r="B555" s="9" t="s">
        <v>29</v>
      </c>
      <c r="C555" s="47"/>
      <c r="D555" s="49">
        <v>2.5</v>
      </c>
      <c r="E555" s="48">
        <v>2.5</v>
      </c>
      <c r="F555" s="49"/>
      <c r="G555" s="48"/>
      <c r="H555" s="49"/>
      <c r="I555" s="48"/>
      <c r="J555" s="49"/>
      <c r="K555" s="34"/>
    </row>
    <row r="556" spans="1:11">
      <c r="A556" s="1"/>
      <c r="B556" s="15" t="s">
        <v>190</v>
      </c>
      <c r="C556" s="47"/>
      <c r="D556" s="49">
        <v>0.5</v>
      </c>
      <c r="E556" s="48">
        <v>0.5</v>
      </c>
      <c r="F556" s="49"/>
      <c r="G556" s="48"/>
      <c r="H556" s="49"/>
      <c r="I556" s="48"/>
      <c r="J556" s="49"/>
      <c r="K556" s="34"/>
    </row>
    <row r="557" spans="1:11">
      <c r="A557" s="1"/>
      <c r="B557" s="9" t="s">
        <v>31</v>
      </c>
      <c r="C557" s="47"/>
      <c r="D557" s="49">
        <v>5</v>
      </c>
      <c r="E557" s="48">
        <v>5</v>
      </c>
      <c r="F557" s="49"/>
      <c r="G557" s="48"/>
      <c r="H557" s="49"/>
      <c r="I557" s="48"/>
      <c r="J557" s="48"/>
      <c r="K557" s="34"/>
    </row>
    <row r="558" spans="1:11">
      <c r="A558" s="1" t="s">
        <v>32</v>
      </c>
      <c r="C558" s="47" t="s">
        <v>251</v>
      </c>
      <c r="E558" s="45"/>
      <c r="F558" s="49">
        <v>2.8522522522522524</v>
      </c>
      <c r="G558" s="48">
        <v>2.4126126126126128</v>
      </c>
      <c r="H558" s="49">
        <v>10.35</v>
      </c>
      <c r="I558" s="48">
        <v>74.58</v>
      </c>
      <c r="J558" s="48">
        <v>1.17</v>
      </c>
      <c r="K558" s="34" t="s">
        <v>326</v>
      </c>
    </row>
    <row r="559" spans="1:11">
      <c r="A559" s="1"/>
      <c r="B559" s="9" t="s">
        <v>34</v>
      </c>
      <c r="C559" s="47"/>
      <c r="D559" s="49">
        <v>2.5</v>
      </c>
      <c r="E559" s="48">
        <v>2.5</v>
      </c>
      <c r="F559" s="49"/>
      <c r="G559" s="48"/>
      <c r="H559" s="49"/>
      <c r="I559" s="48"/>
      <c r="J559" s="48"/>
      <c r="K559" s="34"/>
    </row>
    <row r="560" spans="1:11">
      <c r="A560" s="1"/>
      <c r="B560" s="9" t="s">
        <v>29</v>
      </c>
      <c r="C560" s="47"/>
      <c r="D560" s="49">
        <v>6</v>
      </c>
      <c r="E560" s="48">
        <v>6</v>
      </c>
      <c r="F560" s="49"/>
      <c r="G560" s="48"/>
      <c r="H560" s="49"/>
      <c r="I560" s="48"/>
      <c r="J560" s="48"/>
      <c r="K560" s="34"/>
    </row>
    <row r="561" spans="1:11">
      <c r="A561" s="50"/>
      <c r="B561" s="9" t="s">
        <v>27</v>
      </c>
      <c r="C561" s="47"/>
      <c r="D561" s="49">
        <v>90</v>
      </c>
      <c r="E561" s="48">
        <v>90</v>
      </c>
      <c r="F561" s="49"/>
      <c r="G561" s="48"/>
      <c r="H561" s="49"/>
      <c r="I561" s="48"/>
      <c r="J561" s="48"/>
      <c r="K561" s="34"/>
    </row>
    <row r="562" spans="1:11">
      <c r="A562" s="50"/>
      <c r="B562" s="9" t="s">
        <v>28</v>
      </c>
      <c r="C562" s="47"/>
      <c r="D562" s="49">
        <v>108</v>
      </c>
      <c r="E562" s="48">
        <v>108</v>
      </c>
      <c r="F562" s="49"/>
      <c r="G562" s="48"/>
      <c r="H562" s="49"/>
      <c r="I562" s="48"/>
      <c r="J562" s="48"/>
      <c r="K562" s="34"/>
    </row>
    <row r="563" spans="1:11">
      <c r="A563" s="1" t="s">
        <v>182</v>
      </c>
      <c r="C563" s="47" t="s">
        <v>36</v>
      </c>
      <c r="D563" s="33"/>
      <c r="E563" s="45"/>
      <c r="F563" s="43">
        <v>2.2922522522522524</v>
      </c>
      <c r="G563" s="48">
        <v>4.5008708708708705</v>
      </c>
      <c r="H563" s="49">
        <v>15.49</v>
      </c>
      <c r="I563" s="43">
        <v>111.67867867867868</v>
      </c>
      <c r="J563" s="43"/>
      <c r="K563" s="34" t="s">
        <v>333</v>
      </c>
    </row>
    <row r="564" spans="1:11">
      <c r="A564" s="1"/>
      <c r="B564" s="9" t="s">
        <v>38</v>
      </c>
      <c r="C564" s="47"/>
      <c r="D564" s="43">
        <v>30</v>
      </c>
      <c r="E564" s="48">
        <v>30</v>
      </c>
      <c r="F564" s="43"/>
      <c r="G564" s="48"/>
      <c r="H564" s="48"/>
      <c r="I564" s="43"/>
      <c r="J564" s="43"/>
      <c r="K564" s="34"/>
    </row>
    <row r="565" spans="1:11" ht="16.5" thickBot="1">
      <c r="A565" s="1"/>
      <c r="B565" s="9" t="s">
        <v>31</v>
      </c>
      <c r="C565" s="47"/>
      <c r="D565" s="43">
        <v>5</v>
      </c>
      <c r="E565" s="48">
        <v>5</v>
      </c>
      <c r="F565" s="43" t="s">
        <v>3</v>
      </c>
      <c r="G565" s="48"/>
      <c r="H565" s="48"/>
      <c r="I565" s="43"/>
      <c r="J565" s="43"/>
      <c r="K565" s="34"/>
    </row>
    <row r="566" spans="1:11" s="58" customFormat="1" ht="16.5" thickBot="1">
      <c r="A566" s="51" t="s">
        <v>39</v>
      </c>
      <c r="B566" s="52"/>
      <c r="C566" s="53">
        <v>406</v>
      </c>
      <c r="D566" s="95"/>
      <c r="E566" s="55"/>
      <c r="F566" s="56">
        <f>F563+F558+F551</f>
        <v>11.200504504504504</v>
      </c>
      <c r="G566" s="56">
        <f>G563+G558+G551</f>
        <v>13.903483483483484</v>
      </c>
      <c r="H566" s="56">
        <f>H563+H558+H551</f>
        <v>55.905999999999999</v>
      </c>
      <c r="I566" s="56">
        <f>I563+I558+I551</f>
        <v>414.25867867867868</v>
      </c>
      <c r="J566" s="56">
        <f>J563+J558+J551</f>
        <v>1.17</v>
      </c>
      <c r="K566" s="57"/>
    </row>
    <row r="567" spans="1:11">
      <c r="A567" s="18"/>
      <c r="B567" s="170" t="s">
        <v>40</v>
      </c>
      <c r="C567" s="42"/>
      <c r="D567" s="88"/>
      <c r="E567" s="22"/>
      <c r="F567" s="88"/>
      <c r="G567" s="22"/>
      <c r="H567" s="102"/>
      <c r="I567" s="102"/>
      <c r="J567" s="22"/>
      <c r="K567" s="34"/>
    </row>
    <row r="568" spans="1:11">
      <c r="A568" s="89" t="s">
        <v>152</v>
      </c>
      <c r="B568" s="12"/>
      <c r="C568" s="92">
        <v>180</v>
      </c>
      <c r="D568" s="91"/>
      <c r="E568" s="92"/>
      <c r="F568" s="94">
        <v>5.22</v>
      </c>
      <c r="G568" s="109">
        <v>4.5</v>
      </c>
      <c r="H568" s="94">
        <v>7.56</v>
      </c>
      <c r="I568" s="94">
        <v>92</v>
      </c>
      <c r="J568" s="110">
        <v>0.45</v>
      </c>
      <c r="K568" s="78" t="s">
        <v>138</v>
      </c>
    </row>
    <row r="569" spans="1:11">
      <c r="A569" s="9" t="s">
        <v>422</v>
      </c>
      <c r="B569" s="9" t="s">
        <v>159</v>
      </c>
      <c r="C569" s="92"/>
      <c r="D569" s="91">
        <v>185</v>
      </c>
      <c r="E569" s="92">
        <v>180</v>
      </c>
      <c r="F569" s="93"/>
      <c r="G569" s="94"/>
      <c r="H569" s="93"/>
      <c r="I569" s="94"/>
      <c r="J569" s="93"/>
      <c r="K569" s="34"/>
    </row>
    <row r="570" spans="1:11" ht="27" thickBot="1">
      <c r="A570" s="1" t="s">
        <v>191</v>
      </c>
      <c r="B570" s="15" t="s">
        <v>55</v>
      </c>
      <c r="C570" s="121">
        <v>20</v>
      </c>
      <c r="D570" s="201">
        <v>20</v>
      </c>
      <c r="E570" s="123">
        <v>20</v>
      </c>
      <c r="F570" s="123">
        <v>1.5</v>
      </c>
      <c r="G570" s="122">
        <v>1.81</v>
      </c>
      <c r="H570" s="123">
        <v>14.88</v>
      </c>
      <c r="I570" s="122">
        <v>83.4</v>
      </c>
      <c r="J570" s="201"/>
      <c r="K570" s="75" t="s">
        <v>179</v>
      </c>
    </row>
    <row r="571" spans="1:11" s="58" customFormat="1" ht="16.5" thickBot="1">
      <c r="A571" s="51" t="s">
        <v>39</v>
      </c>
      <c r="B571" s="52"/>
      <c r="C571" s="53">
        <v>200</v>
      </c>
      <c r="D571" s="95"/>
      <c r="E571" s="59"/>
      <c r="F571" s="154">
        <f>F568+F570</f>
        <v>6.72</v>
      </c>
      <c r="G571" s="56">
        <f>G568+G570</f>
        <v>6.3100000000000005</v>
      </c>
      <c r="H571" s="154">
        <f>H568+H570</f>
        <v>22.44</v>
      </c>
      <c r="I571" s="56">
        <f>I568+I570</f>
        <v>175.4</v>
      </c>
      <c r="J571" s="154">
        <f>J568+J570</f>
        <v>0.45</v>
      </c>
      <c r="K571" s="57"/>
    </row>
    <row r="572" spans="1:11">
      <c r="A572" s="18"/>
      <c r="B572" s="170" t="s">
        <v>41</v>
      </c>
      <c r="C572" s="20"/>
      <c r="D572" s="111"/>
      <c r="E572" s="111"/>
      <c r="F572" s="88"/>
      <c r="G572" s="22"/>
      <c r="H572" s="88"/>
      <c r="I572" s="22"/>
      <c r="J572" s="46"/>
      <c r="K572" s="34"/>
    </row>
    <row r="573" spans="1:11" s="181" customFormat="1" ht="51.75" customHeight="1">
      <c r="A573" s="668" t="s">
        <v>480</v>
      </c>
      <c r="B573" s="74"/>
      <c r="C573" s="669">
        <v>50</v>
      </c>
      <c r="D573" s="670"/>
      <c r="E573" s="179"/>
      <c r="F573" s="180">
        <v>0.85</v>
      </c>
      <c r="G573" s="670">
        <v>2.5</v>
      </c>
      <c r="H573" s="180">
        <v>4.2300000000000004</v>
      </c>
      <c r="I573" s="670">
        <v>42.85</v>
      </c>
      <c r="J573" s="180">
        <v>1.73</v>
      </c>
      <c r="K573" s="78" t="s">
        <v>481</v>
      </c>
    </row>
    <row r="574" spans="1:11" s="181" customFormat="1" ht="15" customHeight="1">
      <c r="A574" s="74"/>
      <c r="B574" s="74" t="s">
        <v>482</v>
      </c>
      <c r="C574" s="669"/>
      <c r="D574" s="670">
        <v>57.2</v>
      </c>
      <c r="E574" s="179">
        <v>40</v>
      </c>
      <c r="F574" s="180"/>
      <c r="G574" s="670"/>
      <c r="H574" s="180"/>
      <c r="I574" s="670"/>
      <c r="J574" s="180"/>
      <c r="K574" s="180"/>
    </row>
    <row r="575" spans="1:11" s="181" customFormat="1" ht="15" customHeight="1">
      <c r="A575" s="74"/>
      <c r="B575" s="74" t="s">
        <v>106</v>
      </c>
      <c r="C575" s="669"/>
      <c r="D575" s="670">
        <v>6</v>
      </c>
      <c r="E575" s="179">
        <v>5</v>
      </c>
      <c r="F575" s="180"/>
      <c r="G575" s="670"/>
      <c r="H575" s="180"/>
      <c r="I575" s="670"/>
      <c r="J575" s="180"/>
      <c r="K575" s="180"/>
    </row>
    <row r="576" spans="1:11" s="181" customFormat="1" ht="15" customHeight="1">
      <c r="A576" s="74"/>
      <c r="B576" s="74" t="s">
        <v>392</v>
      </c>
      <c r="C576" s="669"/>
      <c r="D576" s="670">
        <v>2.5</v>
      </c>
      <c r="E576" s="179">
        <v>2.5</v>
      </c>
      <c r="F576" s="180"/>
      <c r="G576" s="670"/>
      <c r="H576" s="180"/>
      <c r="I576" s="670"/>
      <c r="J576" s="180"/>
      <c r="K576" s="180"/>
    </row>
    <row r="577" spans="1:11" s="181" customFormat="1" ht="15" customHeight="1">
      <c r="A577" s="74"/>
      <c r="B577" s="74" t="s">
        <v>130</v>
      </c>
      <c r="C577" s="669"/>
      <c r="D577" s="670">
        <v>2.5</v>
      </c>
      <c r="E577" s="179">
        <v>2.5</v>
      </c>
      <c r="F577" s="180"/>
      <c r="G577" s="670"/>
      <c r="H577" s="180"/>
      <c r="I577" s="670"/>
      <c r="J577" s="180"/>
      <c r="K577" s="180"/>
    </row>
    <row r="578" spans="1:11" s="181" customFormat="1" ht="31.5">
      <c r="A578" s="1" t="s">
        <v>360</v>
      </c>
      <c r="B578" s="9"/>
      <c r="C578" s="47">
        <v>180</v>
      </c>
      <c r="D578" s="49"/>
      <c r="E578" s="48"/>
      <c r="F578" s="49">
        <v>1.6199999999999997</v>
      </c>
      <c r="G578" s="48">
        <v>3.4939999999999993</v>
      </c>
      <c r="H578" s="49">
        <v>8.3359999999999985</v>
      </c>
      <c r="I578" s="48">
        <v>77.8</v>
      </c>
      <c r="J578" s="49">
        <v>0.59599999999999997</v>
      </c>
      <c r="K578" s="34" t="s">
        <v>181</v>
      </c>
    </row>
    <row r="579" spans="1:11">
      <c r="A579" s="1"/>
      <c r="B579" s="9" t="s">
        <v>52</v>
      </c>
      <c r="C579" s="47"/>
      <c r="D579" s="49">
        <v>15</v>
      </c>
      <c r="E579" s="48">
        <v>15</v>
      </c>
      <c r="F579" s="49"/>
      <c r="G579" s="48"/>
      <c r="H579" s="49"/>
      <c r="I579" s="48"/>
      <c r="J579" s="49"/>
      <c r="K579" s="34"/>
    </row>
    <row r="580" spans="1:11">
      <c r="A580" s="1"/>
      <c r="B580" s="9" t="s">
        <v>43</v>
      </c>
      <c r="C580" s="47"/>
      <c r="D580" s="49">
        <v>4.8</v>
      </c>
      <c r="E580" s="48">
        <v>4</v>
      </c>
      <c r="F580" s="49"/>
      <c r="G580" s="48"/>
      <c r="H580" s="49"/>
      <c r="I580" s="48"/>
      <c r="J580" s="49"/>
      <c r="K580" s="34"/>
    </row>
    <row r="581" spans="1:11">
      <c r="A581" s="1"/>
      <c r="B581" s="9" t="s">
        <v>66</v>
      </c>
      <c r="C581" s="47"/>
      <c r="D581" s="49">
        <v>2.8</v>
      </c>
      <c r="E581" s="48">
        <v>2.8</v>
      </c>
      <c r="F581" s="49"/>
      <c r="G581" s="48"/>
      <c r="H581" s="49"/>
      <c r="I581" s="48"/>
      <c r="J581" s="49"/>
      <c r="K581" s="34"/>
    </row>
    <row r="582" spans="1:11">
      <c r="A582" s="1"/>
      <c r="B582" s="9" t="s">
        <v>190</v>
      </c>
      <c r="C582" s="47"/>
      <c r="D582" s="49">
        <v>0.2</v>
      </c>
      <c r="E582" s="48">
        <v>0.2</v>
      </c>
      <c r="F582" s="49"/>
      <c r="G582" s="48"/>
      <c r="H582" s="49"/>
      <c r="I582" s="48"/>
      <c r="J582" s="49"/>
      <c r="K582" s="34"/>
    </row>
    <row r="583" spans="1:11">
      <c r="A583" s="1"/>
      <c r="B583" s="9" t="s">
        <v>105</v>
      </c>
      <c r="C583" s="47"/>
      <c r="D583" s="49"/>
      <c r="E583" s="48">
        <v>16</v>
      </c>
      <c r="F583" s="49"/>
      <c r="G583" s="48"/>
      <c r="H583" s="49"/>
      <c r="I583" s="48"/>
      <c r="J583" s="49"/>
      <c r="K583" s="34"/>
    </row>
    <row r="584" spans="1:11">
      <c r="A584" s="1"/>
      <c r="B584" s="9" t="s">
        <v>47</v>
      </c>
      <c r="C584" s="47"/>
      <c r="D584" s="49">
        <v>10</v>
      </c>
      <c r="E584" s="48">
        <v>8</v>
      </c>
      <c r="F584" s="49"/>
      <c r="G584" s="48"/>
      <c r="H584" s="49"/>
      <c r="I584" s="48"/>
      <c r="J584" s="49"/>
      <c r="K584" s="34"/>
    </row>
    <row r="585" spans="1:11">
      <c r="A585" s="1"/>
      <c r="B585" s="9" t="s">
        <v>42</v>
      </c>
      <c r="C585" s="47"/>
      <c r="D585" s="49">
        <v>9.52</v>
      </c>
      <c r="E585" s="48">
        <v>8</v>
      </c>
      <c r="G585" s="45"/>
      <c r="I585" s="48"/>
      <c r="J585" s="49"/>
      <c r="K585" s="34"/>
    </row>
    <row r="586" spans="1:11">
      <c r="A586" s="1"/>
      <c r="B586" s="9" t="s">
        <v>48</v>
      </c>
      <c r="C586" s="47"/>
      <c r="D586" s="49">
        <v>4</v>
      </c>
      <c r="E586" s="48">
        <v>4</v>
      </c>
      <c r="F586" s="49"/>
      <c r="G586" s="48"/>
      <c r="H586" s="49"/>
      <c r="I586" s="48"/>
      <c r="J586" s="49"/>
      <c r="K586" s="34"/>
    </row>
    <row r="587" spans="1:11">
      <c r="A587" s="1"/>
      <c r="B587" s="9" t="s">
        <v>85</v>
      </c>
      <c r="C587" s="47"/>
      <c r="D587" s="49">
        <v>170</v>
      </c>
      <c r="E587" s="48">
        <v>170</v>
      </c>
      <c r="G587" s="45"/>
      <c r="I587" s="48"/>
      <c r="J587" s="49"/>
      <c r="K587" s="34"/>
    </row>
    <row r="588" spans="1:11">
      <c r="A588" s="1"/>
      <c r="B588" s="15" t="s">
        <v>190</v>
      </c>
      <c r="C588" s="47"/>
      <c r="D588" s="49">
        <v>0.8</v>
      </c>
      <c r="E588" s="48">
        <v>0.8</v>
      </c>
      <c r="G588" s="45"/>
      <c r="I588" s="48"/>
      <c r="J588" s="49"/>
      <c r="K588" s="34"/>
    </row>
    <row r="589" spans="1:11" ht="30">
      <c r="A589" s="513" t="s">
        <v>384</v>
      </c>
      <c r="B589" s="506"/>
      <c r="C589" s="466" t="s">
        <v>102</v>
      </c>
      <c r="D589" s="466"/>
      <c r="E589" s="506"/>
      <c r="F589" s="501">
        <v>6.2250000000000005</v>
      </c>
      <c r="G589" s="500">
        <v>6.4625000000000004</v>
      </c>
      <c r="H589" s="501">
        <v>7.3624999999999998</v>
      </c>
      <c r="I589" s="500">
        <v>112.5</v>
      </c>
      <c r="J589" s="501">
        <v>0.375</v>
      </c>
      <c r="K589" s="322" t="s">
        <v>383</v>
      </c>
    </row>
    <row r="590" spans="1:11">
      <c r="A590" s="506"/>
      <c r="B590" s="325" t="s">
        <v>213</v>
      </c>
      <c r="C590" s="322"/>
      <c r="D590" s="324">
        <v>50</v>
      </c>
      <c r="E590" s="323">
        <v>32.5</v>
      </c>
      <c r="F590" s="466"/>
      <c r="G590" s="506"/>
      <c r="H590" s="466"/>
      <c r="I590" s="506"/>
      <c r="J590" s="466"/>
      <c r="K590" s="466"/>
    </row>
    <row r="591" spans="1:11">
      <c r="A591" s="506"/>
      <c r="B591" s="325" t="s">
        <v>215</v>
      </c>
      <c r="C591" s="322"/>
      <c r="D591" s="324">
        <v>34.200000000000003</v>
      </c>
      <c r="E591" s="323">
        <v>32.5</v>
      </c>
      <c r="F591" s="466"/>
      <c r="G591" s="506"/>
      <c r="H591" s="466"/>
      <c r="I591" s="506"/>
      <c r="J591" s="466"/>
      <c r="K591" s="466"/>
    </row>
    <row r="592" spans="1:11">
      <c r="A592" s="506"/>
      <c r="B592" s="514" t="s">
        <v>223</v>
      </c>
      <c r="C592" s="466"/>
      <c r="D592" s="501">
        <v>7.5</v>
      </c>
      <c r="E592" s="500">
        <v>7.5</v>
      </c>
      <c r="F592" s="466"/>
      <c r="G592" s="506"/>
      <c r="H592" s="466"/>
      <c r="I592" s="506"/>
      <c r="J592" s="466"/>
      <c r="K592" s="466"/>
    </row>
    <row r="593" spans="1:11">
      <c r="A593" s="506"/>
      <c r="B593" s="514" t="s">
        <v>28</v>
      </c>
      <c r="C593" s="466"/>
      <c r="D593" s="501">
        <v>10</v>
      </c>
      <c r="E593" s="500">
        <v>10</v>
      </c>
      <c r="F593" s="466"/>
      <c r="G593" s="506"/>
      <c r="H593" s="466"/>
      <c r="I593" s="506"/>
      <c r="J593" s="466"/>
      <c r="K593" s="466"/>
    </row>
    <row r="594" spans="1:11">
      <c r="A594" s="506"/>
      <c r="B594" s="514" t="s">
        <v>42</v>
      </c>
      <c r="C594" s="466"/>
      <c r="D594" s="501">
        <v>12</v>
      </c>
      <c r="E594" s="500">
        <v>10</v>
      </c>
      <c r="F594" s="466"/>
      <c r="G594" s="506"/>
      <c r="H594" s="466"/>
      <c r="I594" s="506"/>
      <c r="J594" s="466"/>
      <c r="K594" s="466"/>
    </row>
    <row r="595" spans="1:11">
      <c r="A595" s="506"/>
      <c r="B595" s="514" t="s">
        <v>48</v>
      </c>
      <c r="C595" s="466"/>
      <c r="D595" s="501">
        <v>2</v>
      </c>
      <c r="E595" s="500">
        <v>2</v>
      </c>
      <c r="F595" s="466"/>
      <c r="G595" s="506"/>
      <c r="H595" s="466"/>
      <c r="I595" s="506"/>
      <c r="J595" s="466"/>
      <c r="K595" s="466"/>
    </row>
    <row r="596" spans="1:11">
      <c r="A596" s="506"/>
      <c r="B596" s="514" t="s">
        <v>382</v>
      </c>
      <c r="C596" s="466"/>
      <c r="D596" s="501"/>
      <c r="E596" s="500">
        <v>7.5</v>
      </c>
      <c r="F596" s="466"/>
      <c r="G596" s="506"/>
      <c r="H596" s="466"/>
      <c r="I596" s="506"/>
      <c r="J596" s="466"/>
      <c r="K596" s="466"/>
    </row>
    <row r="597" spans="1:11">
      <c r="A597" s="506"/>
      <c r="B597" s="514" t="s">
        <v>52</v>
      </c>
      <c r="C597" s="466"/>
      <c r="D597" s="501">
        <v>3.5</v>
      </c>
      <c r="E597" s="500">
        <v>3.5</v>
      </c>
      <c r="F597" s="466"/>
      <c r="G597" s="506"/>
      <c r="H597" s="466"/>
      <c r="I597" s="506"/>
      <c r="J597" s="466"/>
      <c r="K597" s="466"/>
    </row>
    <row r="598" spans="1:11">
      <c r="A598" s="506"/>
      <c r="B598" s="514" t="s">
        <v>45</v>
      </c>
      <c r="C598" s="466"/>
      <c r="D598" s="501"/>
      <c r="E598" s="516">
        <v>60</v>
      </c>
      <c r="F598" s="466"/>
      <c r="G598" s="506"/>
      <c r="H598" s="466"/>
      <c r="I598" s="506"/>
      <c r="J598" s="466"/>
      <c r="K598" s="466"/>
    </row>
    <row r="599" spans="1:11">
      <c r="A599" s="506"/>
      <c r="B599" s="514" t="s">
        <v>48</v>
      </c>
      <c r="C599" s="466"/>
      <c r="D599" s="501">
        <v>2</v>
      </c>
      <c r="E599" s="500">
        <v>2</v>
      </c>
      <c r="F599" s="466"/>
      <c r="G599" s="506"/>
      <c r="H599" s="466"/>
      <c r="I599" s="506"/>
      <c r="J599" s="466"/>
      <c r="K599" s="466"/>
    </row>
    <row r="600" spans="1:11">
      <c r="A600" s="506"/>
      <c r="B600" s="514" t="s">
        <v>386</v>
      </c>
      <c r="C600" s="466"/>
      <c r="D600" s="501"/>
      <c r="E600" s="516">
        <v>50</v>
      </c>
      <c r="F600" s="466"/>
      <c r="G600" s="506"/>
      <c r="H600" s="466"/>
      <c r="I600" s="506"/>
      <c r="J600" s="466"/>
      <c r="K600" s="466"/>
    </row>
    <row r="601" spans="1:11">
      <c r="A601" s="506"/>
      <c r="B601" s="514" t="s">
        <v>385</v>
      </c>
      <c r="C601" s="466"/>
      <c r="D601" s="501"/>
      <c r="E601" s="516">
        <v>25</v>
      </c>
      <c r="F601" s="466"/>
      <c r="G601" s="506"/>
      <c r="H601" s="466"/>
      <c r="I601" s="506"/>
      <c r="J601" s="466"/>
      <c r="K601" s="466"/>
    </row>
    <row r="602" spans="1:11">
      <c r="A602" s="506"/>
      <c r="B602" s="514" t="s">
        <v>86</v>
      </c>
      <c r="C602" s="466"/>
      <c r="D602" s="501">
        <v>6.25</v>
      </c>
      <c r="E602" s="500">
        <v>6.25</v>
      </c>
      <c r="F602" s="466"/>
      <c r="G602" s="506"/>
      <c r="H602" s="466"/>
      <c r="I602" s="506"/>
      <c r="J602" s="466"/>
      <c r="K602" s="466"/>
    </row>
    <row r="603" spans="1:11">
      <c r="A603" s="506"/>
      <c r="B603" s="514" t="s">
        <v>52</v>
      </c>
      <c r="C603" s="466"/>
      <c r="D603" s="501">
        <v>1.88</v>
      </c>
      <c r="E603" s="500">
        <v>1.88</v>
      </c>
      <c r="F603" s="466"/>
      <c r="G603" s="506"/>
      <c r="H603" s="466"/>
      <c r="I603" s="506"/>
      <c r="J603" s="466"/>
      <c r="K603" s="466"/>
    </row>
    <row r="604" spans="1:11">
      <c r="A604" s="506"/>
      <c r="B604" s="514" t="s">
        <v>66</v>
      </c>
      <c r="C604" s="466"/>
      <c r="D604" s="501">
        <v>18.75</v>
      </c>
      <c r="E604" s="500">
        <v>18.75</v>
      </c>
      <c r="F604" s="466"/>
      <c r="G604" s="506"/>
      <c r="H604" s="466"/>
      <c r="I604" s="506"/>
      <c r="J604" s="466"/>
      <c r="K604" s="466"/>
    </row>
    <row r="605" spans="1:11">
      <c r="A605" s="506"/>
      <c r="B605" s="514" t="s">
        <v>142</v>
      </c>
      <c r="C605" s="466"/>
      <c r="D605" s="501">
        <v>1.25</v>
      </c>
      <c r="E605" s="500">
        <v>1.25</v>
      </c>
      <c r="F605" s="466"/>
      <c r="G605" s="506"/>
      <c r="H605" s="466"/>
      <c r="I605" s="506"/>
      <c r="J605" s="466"/>
      <c r="K605" s="466"/>
    </row>
    <row r="606" spans="1:11">
      <c r="A606" s="506"/>
      <c r="B606" s="514" t="s">
        <v>190</v>
      </c>
      <c r="C606" s="466"/>
      <c r="D606" s="501">
        <v>0.2</v>
      </c>
      <c r="E606" s="500">
        <v>0.2</v>
      </c>
      <c r="F606" s="466"/>
      <c r="G606" s="506"/>
      <c r="H606" s="466"/>
      <c r="I606" s="506"/>
      <c r="J606" s="466"/>
      <c r="K606" s="466"/>
    </row>
    <row r="607" spans="1:11" ht="31.5">
      <c r="A607" s="1" t="s">
        <v>186</v>
      </c>
      <c r="C607" s="50" t="s">
        <v>157</v>
      </c>
      <c r="D607" s="48"/>
      <c r="E607" s="64"/>
      <c r="F607" s="43">
        <v>4.09</v>
      </c>
      <c r="G607" s="48">
        <v>5.97</v>
      </c>
      <c r="H607" s="43">
        <v>20.329999999999998</v>
      </c>
      <c r="I607" s="48">
        <v>142.30000000000001</v>
      </c>
      <c r="J607" s="49">
        <v>1.36</v>
      </c>
      <c r="K607" s="65" t="s">
        <v>185</v>
      </c>
    </row>
    <row r="608" spans="1:11">
      <c r="A608" s="1"/>
      <c r="B608" s="9" t="s">
        <v>133</v>
      </c>
      <c r="C608" s="50"/>
      <c r="D608" s="48">
        <v>54.7</v>
      </c>
      <c r="E608" s="64">
        <v>54.7</v>
      </c>
      <c r="F608" s="43"/>
      <c r="G608" s="48"/>
      <c r="H608" s="43"/>
      <c r="I608" s="48"/>
      <c r="J608" s="49"/>
      <c r="K608" s="34"/>
    </row>
    <row r="609" spans="1:11">
      <c r="A609" s="1"/>
      <c r="B609" s="9" t="s">
        <v>135</v>
      </c>
      <c r="C609" s="50"/>
      <c r="D609" s="48">
        <v>82</v>
      </c>
      <c r="E609" s="64">
        <v>82</v>
      </c>
      <c r="F609" s="43"/>
      <c r="G609" s="48"/>
      <c r="H609" s="43"/>
      <c r="I609" s="48"/>
      <c r="J609" s="49"/>
      <c r="K609" s="34"/>
    </row>
    <row r="610" spans="1:11">
      <c r="A610" s="1"/>
      <c r="B610" s="9" t="s">
        <v>190</v>
      </c>
      <c r="C610" s="50"/>
      <c r="D610" s="48">
        <v>0.33</v>
      </c>
      <c r="E610" s="64">
        <v>0.33</v>
      </c>
      <c r="F610" s="43"/>
      <c r="G610" s="48"/>
      <c r="H610" s="43"/>
      <c r="I610" s="48"/>
      <c r="J610" s="49"/>
      <c r="K610" s="34"/>
    </row>
    <row r="611" spans="1:11">
      <c r="A611" s="1"/>
      <c r="B611" s="9" t="s">
        <v>183</v>
      </c>
      <c r="C611" s="50"/>
      <c r="D611" s="48"/>
      <c r="E611" s="64">
        <v>115</v>
      </c>
      <c r="F611" s="43"/>
      <c r="G611" s="48"/>
      <c r="H611" s="43"/>
      <c r="I611" s="48"/>
      <c r="J611" s="49"/>
      <c r="K611" s="34"/>
    </row>
    <row r="612" spans="1:11">
      <c r="B612" s="9" t="s">
        <v>83</v>
      </c>
      <c r="C612" s="50"/>
      <c r="D612" s="48">
        <v>22</v>
      </c>
      <c r="E612" s="49">
        <v>17</v>
      </c>
      <c r="F612" s="43"/>
      <c r="G612" s="48"/>
      <c r="H612" s="49"/>
      <c r="I612" s="48"/>
      <c r="J612" s="49"/>
      <c r="K612" s="34"/>
    </row>
    <row r="613" spans="1:11">
      <c r="B613" s="9" t="s">
        <v>106</v>
      </c>
      <c r="C613" s="50"/>
      <c r="D613" s="48">
        <v>2.4</v>
      </c>
      <c r="E613" s="49">
        <v>2</v>
      </c>
      <c r="F613" s="43"/>
      <c r="G613" s="48"/>
      <c r="H613" s="49"/>
      <c r="I613" s="48"/>
      <c r="J613" s="49"/>
      <c r="K613" s="34"/>
    </row>
    <row r="614" spans="1:11">
      <c r="B614" s="9" t="s">
        <v>184</v>
      </c>
      <c r="C614" s="50"/>
      <c r="D614" s="48"/>
      <c r="E614" s="49">
        <v>130</v>
      </c>
      <c r="F614" s="43"/>
      <c r="G614" s="48"/>
      <c r="H614" s="49"/>
      <c r="I614" s="48"/>
      <c r="J614" s="49"/>
      <c r="K614" s="34"/>
    </row>
    <row r="615" spans="1:11">
      <c r="B615" s="9" t="s">
        <v>57</v>
      </c>
      <c r="C615" s="50"/>
      <c r="D615" s="48">
        <v>3</v>
      </c>
      <c r="E615" s="49">
        <v>3</v>
      </c>
      <c r="F615" s="43"/>
      <c r="G615" s="48"/>
      <c r="H615" s="49"/>
      <c r="I615" s="48"/>
      <c r="J615" s="49"/>
      <c r="K615" s="34"/>
    </row>
    <row r="616" spans="1:11">
      <c r="A616" s="1" t="s">
        <v>282</v>
      </c>
      <c r="C616" s="50">
        <v>180</v>
      </c>
      <c r="D616" s="48"/>
      <c r="E616" s="48"/>
      <c r="F616" s="49">
        <v>0.14000000000000001</v>
      </c>
      <c r="G616" s="48">
        <v>0.14000000000000001</v>
      </c>
      <c r="H616" s="49">
        <v>25.09</v>
      </c>
      <c r="I616" s="48">
        <v>103.14</v>
      </c>
      <c r="J616" s="49">
        <v>0.81</v>
      </c>
      <c r="K616" s="34" t="s">
        <v>271</v>
      </c>
    </row>
    <row r="617" spans="1:11">
      <c r="A617" s="1"/>
      <c r="B617" s="9" t="s">
        <v>188</v>
      </c>
      <c r="C617" s="50"/>
      <c r="D617" s="48">
        <v>34</v>
      </c>
      <c r="E617" s="48">
        <v>28</v>
      </c>
      <c r="F617" s="49"/>
      <c r="G617" s="48"/>
      <c r="H617" s="49"/>
      <c r="I617" s="48"/>
      <c r="K617" s="34"/>
    </row>
    <row r="618" spans="1:11">
      <c r="A618" s="1"/>
      <c r="B618" s="9" t="s">
        <v>187</v>
      </c>
      <c r="C618" s="50"/>
      <c r="D618" s="48">
        <v>6</v>
      </c>
      <c r="E618" s="48">
        <v>6</v>
      </c>
      <c r="F618" s="49"/>
      <c r="G618" s="48"/>
      <c r="H618" s="49"/>
      <c r="I618" s="48"/>
      <c r="K618" s="34"/>
    </row>
    <row r="619" spans="1:11">
      <c r="A619" s="1"/>
      <c r="B619" s="9" t="s">
        <v>66</v>
      </c>
      <c r="C619" s="50"/>
      <c r="D619" s="48">
        <v>183</v>
      </c>
      <c r="E619" s="48">
        <v>183</v>
      </c>
      <c r="F619" s="49"/>
      <c r="G619" s="48"/>
      <c r="H619" s="49"/>
      <c r="I619" s="48"/>
      <c r="K619" s="34"/>
    </row>
    <row r="620" spans="1:11" ht="32.25" thickBot="1">
      <c r="A620" s="35" t="s">
        <v>209</v>
      </c>
      <c r="B620" s="36"/>
      <c r="C620" s="37">
        <v>45</v>
      </c>
      <c r="D620" s="81">
        <v>45</v>
      </c>
      <c r="E620" s="81">
        <v>45</v>
      </c>
      <c r="F620" s="84">
        <v>2.9729729729729724</v>
      </c>
      <c r="G620" s="81">
        <v>0.54054054054054046</v>
      </c>
      <c r="H620" s="84">
        <v>17.837837837837839</v>
      </c>
      <c r="I620" s="81">
        <v>89.189189189189179</v>
      </c>
      <c r="J620" s="82"/>
      <c r="K620" s="80" t="s">
        <v>177</v>
      </c>
    </row>
    <row r="621" spans="1:11" s="58" customFormat="1" ht="16.5" thickBot="1">
      <c r="A621" s="51" t="s">
        <v>39</v>
      </c>
      <c r="B621" s="52"/>
      <c r="C621" s="53">
        <f>C620+C616+130+3+50+25+C578+C573</f>
        <v>663</v>
      </c>
      <c r="D621" s="95"/>
      <c r="E621" s="55"/>
      <c r="F621" s="2">
        <f>F620+F616+F607+F589+F578+F573</f>
        <v>15.897972972972973</v>
      </c>
      <c r="G621" s="2">
        <f t="shared" ref="G621:J621" si="8">G620+G616+G607+G589+G578+G573</f>
        <v>19.107040540540538</v>
      </c>
      <c r="H621" s="2">
        <f t="shared" si="8"/>
        <v>83.18633783783784</v>
      </c>
      <c r="I621" s="2">
        <f t="shared" si="8"/>
        <v>567.7791891891892</v>
      </c>
      <c r="J621" s="2">
        <f t="shared" si="8"/>
        <v>4.8710000000000004</v>
      </c>
      <c r="K621" s="56"/>
    </row>
    <row r="622" spans="1:11" ht="21" customHeight="1">
      <c r="B622" s="182" t="s">
        <v>394</v>
      </c>
      <c r="C622" s="42"/>
      <c r="D622" s="15"/>
      <c r="E622" s="22"/>
      <c r="F622" s="49"/>
      <c r="G622" s="22"/>
      <c r="H622" s="49"/>
      <c r="I622" s="22"/>
      <c r="K622" s="431"/>
    </row>
    <row r="623" spans="1:11" s="181" customFormat="1" ht="16.5" customHeight="1">
      <c r="A623" s="73" t="s">
        <v>396</v>
      </c>
      <c r="B623" s="561"/>
      <c r="C623" s="562">
        <v>60</v>
      </c>
      <c r="D623" s="71"/>
      <c r="E623" s="200"/>
      <c r="F623" s="71">
        <v>5.51</v>
      </c>
      <c r="G623" s="71">
        <v>8.48</v>
      </c>
      <c r="H623" s="71">
        <v>30.18</v>
      </c>
      <c r="I623" s="71">
        <v>219</v>
      </c>
      <c r="J623" s="71"/>
      <c r="K623" s="563" t="s">
        <v>408</v>
      </c>
    </row>
    <row r="624" spans="1:11" s="181" customFormat="1" ht="16.5" customHeight="1">
      <c r="A624" s="73"/>
      <c r="B624" s="561" t="s">
        <v>301</v>
      </c>
      <c r="C624" s="562"/>
      <c r="D624" s="71">
        <v>38.5</v>
      </c>
      <c r="E624" s="200">
        <v>38.5</v>
      </c>
      <c r="F624" s="71"/>
      <c r="G624" s="71"/>
      <c r="H624" s="71"/>
      <c r="I624" s="71"/>
      <c r="J624" s="71"/>
      <c r="K624" s="563"/>
    </row>
    <row r="625" spans="1:11" s="181" customFormat="1" ht="16.5" customHeight="1">
      <c r="A625" s="73"/>
      <c r="B625" s="561" t="s">
        <v>405</v>
      </c>
      <c r="C625" s="562"/>
      <c r="D625" s="71">
        <v>1.2</v>
      </c>
      <c r="E625" s="200">
        <v>1.2</v>
      </c>
      <c r="F625" s="71"/>
      <c r="G625" s="71"/>
      <c r="H625" s="71"/>
      <c r="I625" s="71"/>
      <c r="J625" s="71"/>
      <c r="K625" s="563"/>
    </row>
    <row r="626" spans="1:11" s="181" customFormat="1" ht="16.5" customHeight="1">
      <c r="A626" s="73"/>
      <c r="B626" s="561" t="s">
        <v>219</v>
      </c>
      <c r="C626" s="562"/>
      <c r="D626" s="71">
        <v>2</v>
      </c>
      <c r="E626" s="200">
        <v>2</v>
      </c>
      <c r="F626" s="71"/>
      <c r="G626" s="71"/>
      <c r="H626" s="71"/>
      <c r="I626" s="71"/>
      <c r="J626" s="71"/>
      <c r="K626" s="563"/>
    </row>
    <row r="627" spans="1:11" s="181" customFormat="1" ht="16.5" customHeight="1">
      <c r="A627" s="73"/>
      <c r="B627" s="561" t="s">
        <v>31</v>
      </c>
      <c r="C627" s="562"/>
      <c r="D627" s="71">
        <v>1.74</v>
      </c>
      <c r="E627" s="200">
        <v>1.74</v>
      </c>
      <c r="F627" s="71"/>
      <c r="G627" s="71"/>
      <c r="H627" s="71"/>
      <c r="I627" s="71"/>
      <c r="J627" s="71"/>
      <c r="K627" s="563"/>
    </row>
    <row r="628" spans="1:11" s="181" customFormat="1" ht="16.5" customHeight="1">
      <c r="A628" s="73"/>
      <c r="B628" s="561" t="s">
        <v>306</v>
      </c>
      <c r="C628" s="562"/>
      <c r="D628" s="71">
        <v>2.4</v>
      </c>
      <c r="E628" s="200">
        <v>2</v>
      </c>
      <c r="F628" s="71"/>
      <c r="G628" s="71"/>
      <c r="H628" s="71"/>
      <c r="I628" s="71"/>
      <c r="J628" s="71"/>
      <c r="K628" s="563"/>
    </row>
    <row r="629" spans="1:11" s="181" customFormat="1" ht="16.5" customHeight="1">
      <c r="A629" s="73"/>
      <c r="B629" s="561" t="s">
        <v>217</v>
      </c>
      <c r="C629" s="562"/>
      <c r="D629" s="71">
        <v>0.6</v>
      </c>
      <c r="E629" s="200">
        <v>0.6</v>
      </c>
      <c r="F629" s="71"/>
      <c r="G629" s="71"/>
      <c r="H629" s="71"/>
      <c r="I629" s="71"/>
      <c r="J629" s="71"/>
      <c r="K629" s="563"/>
    </row>
    <row r="630" spans="1:11" s="181" customFormat="1" ht="16.5" customHeight="1">
      <c r="A630" s="73"/>
      <c r="B630" s="561" t="s">
        <v>220</v>
      </c>
      <c r="C630" s="562"/>
      <c r="D630" s="71">
        <v>0.3</v>
      </c>
      <c r="E630" s="200">
        <v>0.3</v>
      </c>
      <c r="F630" s="71"/>
      <c r="G630" s="71"/>
      <c r="H630" s="71"/>
      <c r="I630" s="71"/>
      <c r="J630" s="71"/>
      <c r="K630" s="563"/>
    </row>
    <row r="631" spans="1:11" s="181" customFormat="1" ht="16.5" customHeight="1">
      <c r="A631" s="73"/>
      <c r="B631" s="561" t="s">
        <v>170</v>
      </c>
      <c r="C631" s="562"/>
      <c r="D631" s="71">
        <v>15.5</v>
      </c>
      <c r="E631" s="200">
        <v>15.5</v>
      </c>
      <c r="F631" s="71"/>
      <c r="G631" s="71"/>
      <c r="H631" s="71"/>
      <c r="I631" s="71"/>
      <c r="J631" s="71"/>
      <c r="K631" s="563"/>
    </row>
    <row r="632" spans="1:11" s="181" customFormat="1" ht="16.5" customHeight="1">
      <c r="A632" s="73"/>
      <c r="B632" s="561" t="s">
        <v>308</v>
      </c>
      <c r="C632" s="564"/>
      <c r="D632" s="71">
        <v>15.3</v>
      </c>
      <c r="E632" s="200">
        <v>15</v>
      </c>
      <c r="F632" s="71"/>
      <c r="G632" s="71"/>
      <c r="H632" s="71"/>
      <c r="I632" s="71"/>
      <c r="J632" s="71"/>
      <c r="K632" s="563"/>
    </row>
    <row r="633" spans="1:11" s="181" customFormat="1" ht="16.5" customHeight="1">
      <c r="A633" s="73"/>
      <c r="B633" s="561" t="s">
        <v>406</v>
      </c>
      <c r="C633" s="564"/>
      <c r="D633" s="71">
        <v>2</v>
      </c>
      <c r="E633" s="200">
        <v>2</v>
      </c>
      <c r="F633" s="71"/>
      <c r="G633" s="71"/>
      <c r="H633" s="71"/>
      <c r="I633" s="71"/>
      <c r="J633" s="71"/>
      <c r="K633" s="563"/>
    </row>
    <row r="634" spans="1:11" s="181" customFormat="1" ht="16.5" customHeight="1">
      <c r="A634" s="73"/>
      <c r="B634" s="561" t="s">
        <v>407</v>
      </c>
      <c r="C634" s="564"/>
      <c r="D634" s="71">
        <v>1</v>
      </c>
      <c r="E634" s="200">
        <v>1</v>
      </c>
      <c r="F634" s="71"/>
      <c r="G634" s="71"/>
      <c r="H634" s="71"/>
      <c r="I634" s="71"/>
      <c r="J634" s="71"/>
      <c r="K634" s="563"/>
    </row>
    <row r="635" spans="1:11">
      <c r="A635" s="1" t="s">
        <v>273</v>
      </c>
      <c r="C635" s="47">
        <v>180</v>
      </c>
      <c r="D635" s="49"/>
      <c r="E635" s="48"/>
      <c r="F635" s="49">
        <v>0.61</v>
      </c>
      <c r="G635" s="48">
        <v>0.25</v>
      </c>
      <c r="H635" s="49">
        <v>6.68</v>
      </c>
      <c r="I635" s="48">
        <v>31.38</v>
      </c>
      <c r="J635" s="49">
        <v>90</v>
      </c>
      <c r="K635" s="34" t="s">
        <v>284</v>
      </c>
    </row>
    <row r="636" spans="1:11" ht="18" customHeight="1">
      <c r="A636" s="1"/>
      <c r="B636" s="9" t="s">
        <v>283</v>
      </c>
      <c r="C636" s="47"/>
      <c r="D636" s="49">
        <v>18.399999999999999</v>
      </c>
      <c r="E636" s="48">
        <v>18</v>
      </c>
      <c r="F636" s="67"/>
      <c r="G636" s="47"/>
      <c r="H636" s="67"/>
      <c r="I636" s="47"/>
      <c r="J636" s="67"/>
      <c r="K636" s="34"/>
    </row>
    <row r="637" spans="1:11" ht="18" customHeight="1">
      <c r="A637" s="1"/>
      <c r="B637" s="9" t="s">
        <v>61</v>
      </c>
      <c r="C637" s="47"/>
      <c r="D637" s="49">
        <v>6</v>
      </c>
      <c r="E637" s="48">
        <v>6</v>
      </c>
      <c r="F637" s="67"/>
      <c r="G637" s="47"/>
      <c r="H637" s="67"/>
      <c r="I637" s="47"/>
      <c r="J637" s="67"/>
      <c r="K637" s="34"/>
    </row>
    <row r="638" spans="1:11" ht="18" customHeight="1">
      <c r="A638" s="1"/>
      <c r="B638" s="9" t="s">
        <v>66</v>
      </c>
      <c r="C638" s="47"/>
      <c r="D638" s="49">
        <v>180</v>
      </c>
      <c r="E638" s="48">
        <v>180</v>
      </c>
      <c r="F638" s="67"/>
      <c r="G638" s="47"/>
      <c r="H638" s="67"/>
      <c r="I638" s="47"/>
      <c r="J638" s="67"/>
      <c r="K638" s="34"/>
    </row>
    <row r="639" spans="1:11">
      <c r="A639" s="502" t="s">
        <v>54</v>
      </c>
      <c r="B639" s="503"/>
      <c r="C639" s="466">
        <v>100</v>
      </c>
      <c r="D639" s="506">
        <v>100</v>
      </c>
      <c r="E639" s="466">
        <v>100</v>
      </c>
      <c r="F639" s="500">
        <v>0.4</v>
      </c>
      <c r="G639" s="501">
        <v>0.4</v>
      </c>
      <c r="H639" s="500">
        <v>9.8000000000000007</v>
      </c>
      <c r="I639" s="501">
        <v>47</v>
      </c>
      <c r="J639" s="500">
        <v>10</v>
      </c>
      <c r="K639" s="72" t="s">
        <v>140</v>
      </c>
    </row>
    <row r="640" spans="1:11" ht="16.5" thickBot="1">
      <c r="A640" s="502" t="s">
        <v>453</v>
      </c>
      <c r="B640" s="596"/>
      <c r="C640" s="501"/>
      <c r="D640" s="506"/>
      <c r="E640" s="466"/>
      <c r="F640" s="500"/>
      <c r="G640" s="501"/>
      <c r="H640" s="500"/>
      <c r="I640" s="501"/>
      <c r="J640" s="504"/>
      <c r="K640" s="72" t="s">
        <v>141</v>
      </c>
    </row>
    <row r="641" spans="1:11" s="58" customFormat="1" ht="16.5" thickBot="1">
      <c r="A641" s="51" t="s">
        <v>39</v>
      </c>
      <c r="B641" s="52"/>
      <c r="C641" s="53">
        <v>340</v>
      </c>
      <c r="D641" s="54"/>
      <c r="E641" s="55"/>
      <c r="F641" s="56">
        <f>F623+F635+F639</f>
        <v>6.5200000000000005</v>
      </c>
      <c r="G641" s="56">
        <f>G623+G635+G639</f>
        <v>9.1300000000000008</v>
      </c>
      <c r="H641" s="56">
        <f>H623+H635+H639</f>
        <v>46.66</v>
      </c>
      <c r="I641" s="56">
        <f>I623+I635+I639</f>
        <v>297.38</v>
      </c>
      <c r="J641" s="56">
        <f>J623+J635+J639</f>
        <v>100</v>
      </c>
      <c r="K641" s="57"/>
    </row>
    <row r="642" spans="1:11" s="58" customFormat="1" ht="16.5" thickBot="1">
      <c r="A642" s="51" t="s">
        <v>62</v>
      </c>
      <c r="B642" s="96"/>
      <c r="C642" s="53">
        <f>C566+C571+C621+C641</f>
        <v>1609</v>
      </c>
      <c r="D642" s="53"/>
      <c r="E642" s="53"/>
      <c r="F642" s="56">
        <f>F566+F571+F621+F641</f>
        <v>40.338477477477475</v>
      </c>
      <c r="G642" s="56">
        <f>G566+G571+G621+G641</f>
        <v>48.450524024024027</v>
      </c>
      <c r="H642" s="56">
        <f>H566+H571+H621+H641</f>
        <v>208.19233783783784</v>
      </c>
      <c r="I642" s="56">
        <f>I566+I571+I621+I641</f>
        <v>1454.8178678678678</v>
      </c>
      <c r="J642" s="56">
        <f>J566+J571+J621+J641</f>
        <v>106.491</v>
      </c>
      <c r="K642" s="56"/>
    </row>
    <row r="643" spans="1:11">
      <c r="A643" s="15"/>
      <c r="B643" s="15"/>
      <c r="C643" s="98"/>
      <c r="D643" s="99"/>
      <c r="E643" s="49"/>
      <c r="F643" s="62"/>
      <c r="G643" s="62"/>
      <c r="H643" s="62"/>
      <c r="I643" s="62"/>
      <c r="J643" s="130"/>
      <c r="K643" s="19"/>
    </row>
    <row r="644" spans="1:11">
      <c r="A644" s="15"/>
      <c r="B644" s="15"/>
      <c r="C644" s="98"/>
      <c r="D644" s="99"/>
      <c r="E644" s="49"/>
      <c r="F644" s="62"/>
      <c r="G644" s="62"/>
      <c r="H644" s="62"/>
      <c r="I644" s="62"/>
      <c r="J644" s="62"/>
    </row>
    <row r="645" spans="1:11" ht="16.5" thickBot="1">
      <c r="A645" s="163" t="s">
        <v>228</v>
      </c>
      <c r="B645" s="15"/>
      <c r="C645" s="15"/>
      <c r="D645" s="16"/>
      <c r="I645" s="101"/>
      <c r="J645" s="101"/>
      <c r="K645" s="36"/>
    </row>
    <row r="646" spans="1:11" ht="23.25" customHeight="1">
      <c r="A646" s="18" t="s">
        <v>5</v>
      </c>
      <c r="B646" s="19"/>
      <c r="C646" s="42" t="s">
        <v>6</v>
      </c>
      <c r="D646" s="88" t="s">
        <v>7</v>
      </c>
      <c r="E646" s="22" t="s">
        <v>7</v>
      </c>
      <c r="F646" s="681" t="s">
        <v>8</v>
      </c>
      <c r="G646" s="682"/>
      <c r="H646" s="683"/>
      <c r="I646" s="21" t="s">
        <v>9</v>
      </c>
      <c r="J646" s="23" t="s">
        <v>10</v>
      </c>
      <c r="K646" s="183" t="s">
        <v>11</v>
      </c>
    </row>
    <row r="647" spans="1:11" ht="16.5" thickBot="1">
      <c r="A647" s="25" t="s">
        <v>12</v>
      </c>
      <c r="B647" s="26"/>
      <c r="C647" s="105" t="s">
        <v>13</v>
      </c>
      <c r="D647" s="32" t="s">
        <v>14</v>
      </c>
      <c r="E647" s="29" t="s">
        <v>14</v>
      </c>
      <c r="F647" s="684"/>
      <c r="G647" s="685"/>
      <c r="H647" s="686"/>
      <c r="I647" s="28" t="s">
        <v>15</v>
      </c>
      <c r="J647" s="28"/>
      <c r="K647" s="184"/>
    </row>
    <row r="648" spans="1:11" ht="16.5" thickBot="1">
      <c r="A648" s="35"/>
      <c r="B648" s="36"/>
      <c r="C648" s="108"/>
      <c r="D648" s="153" t="s">
        <v>16</v>
      </c>
      <c r="E648" s="38" t="s">
        <v>17</v>
      </c>
      <c r="F648" s="175" t="s">
        <v>18</v>
      </c>
      <c r="G648" s="38" t="s">
        <v>19</v>
      </c>
      <c r="H648" s="153" t="s">
        <v>20</v>
      </c>
      <c r="I648" s="39" t="s">
        <v>21</v>
      </c>
      <c r="J648" s="39" t="s">
        <v>22</v>
      </c>
      <c r="K648" s="80"/>
    </row>
    <row r="649" spans="1:11">
      <c r="A649" s="18"/>
      <c r="B649" s="170" t="s">
        <v>23</v>
      </c>
      <c r="C649" s="42"/>
      <c r="D649" s="88"/>
      <c r="E649" s="44"/>
      <c r="F649" s="100"/>
      <c r="G649" s="44"/>
      <c r="H649" s="100"/>
      <c r="I649" s="44"/>
      <c r="J649" s="100"/>
      <c r="K649" s="34"/>
    </row>
    <row r="650" spans="1:11" ht="31.5">
      <c r="A650" s="1" t="s">
        <v>247</v>
      </c>
      <c r="C650" s="47" t="s">
        <v>272</v>
      </c>
      <c r="D650" s="49"/>
      <c r="E650" s="48"/>
      <c r="F650" s="49">
        <v>5.47</v>
      </c>
      <c r="G650" s="48">
        <v>6.75</v>
      </c>
      <c r="H650" s="49">
        <v>29.1</v>
      </c>
      <c r="I650" s="48">
        <v>199.5</v>
      </c>
      <c r="J650" s="49">
        <v>1.05</v>
      </c>
      <c r="K650" s="34" t="s">
        <v>101</v>
      </c>
    </row>
    <row r="651" spans="1:11">
      <c r="A651" s="1"/>
      <c r="B651" s="9" t="s">
        <v>100</v>
      </c>
      <c r="C651" s="47"/>
      <c r="D651" s="49">
        <v>22.5</v>
      </c>
      <c r="E651" s="48">
        <v>22.5</v>
      </c>
      <c r="F651" s="49"/>
      <c r="G651" s="48"/>
      <c r="H651" s="49"/>
      <c r="I651" s="48"/>
      <c r="J651" s="49"/>
      <c r="K651" s="34"/>
    </row>
    <row r="652" spans="1:11">
      <c r="A652" s="1"/>
      <c r="B652" s="9" t="s">
        <v>27</v>
      </c>
      <c r="C652" s="47"/>
      <c r="D652" s="49">
        <v>158</v>
      </c>
      <c r="E652" s="48">
        <v>158</v>
      </c>
      <c r="F652" s="49"/>
      <c r="G652" s="48"/>
      <c r="H652" s="49"/>
      <c r="I652" s="48"/>
      <c r="J652" s="49"/>
      <c r="K652" s="34"/>
    </row>
    <row r="653" spans="1:11">
      <c r="A653" s="1"/>
      <c r="B653" s="9" t="s">
        <v>29</v>
      </c>
      <c r="C653" s="47"/>
      <c r="D653" s="49">
        <v>2.5</v>
      </c>
      <c r="E653" s="48">
        <v>2.5</v>
      </c>
      <c r="F653" s="49"/>
      <c r="G653" s="48"/>
      <c r="H653" s="49"/>
      <c r="I653" s="48"/>
      <c r="J653" s="49"/>
      <c r="K653" s="34"/>
    </row>
    <row r="654" spans="1:11">
      <c r="A654" s="1"/>
      <c r="B654" s="15" t="s">
        <v>190</v>
      </c>
      <c r="C654" s="47"/>
      <c r="D654" s="49">
        <v>0.5</v>
      </c>
      <c r="E654" s="48">
        <v>0.5</v>
      </c>
      <c r="F654" s="49"/>
      <c r="G654" s="48"/>
      <c r="H654" s="49"/>
      <c r="I654" s="48"/>
      <c r="J654" s="49"/>
      <c r="K654" s="34"/>
    </row>
    <row r="655" spans="1:11">
      <c r="A655" s="1"/>
      <c r="B655" s="9" t="s">
        <v>31</v>
      </c>
      <c r="C655" s="47"/>
      <c r="D655" s="49">
        <v>5</v>
      </c>
      <c r="E655" s="48">
        <v>5</v>
      </c>
      <c r="F655" s="49"/>
      <c r="G655" s="48"/>
      <c r="H655" s="49"/>
      <c r="I655" s="48"/>
      <c r="J655" s="49"/>
      <c r="K655" s="34"/>
    </row>
    <row r="656" spans="1:11">
      <c r="A656" s="1" t="s">
        <v>67</v>
      </c>
      <c r="C656" s="47" t="s">
        <v>251</v>
      </c>
      <c r="E656" s="45"/>
      <c r="F656" s="49">
        <v>3.6672661870503602</v>
      </c>
      <c r="G656" s="48">
        <v>3.1870503597122304</v>
      </c>
      <c r="H656" s="49">
        <v>10.87</v>
      </c>
      <c r="I656" s="48">
        <v>90.78</v>
      </c>
      <c r="J656" s="49">
        <v>1.43</v>
      </c>
      <c r="K656" s="34" t="s">
        <v>68</v>
      </c>
    </row>
    <row r="657" spans="1:11">
      <c r="A657" s="1"/>
      <c r="B657" s="9" t="s">
        <v>69</v>
      </c>
      <c r="C657" s="47"/>
      <c r="D657" s="49">
        <v>2</v>
      </c>
      <c r="E657" s="48">
        <v>2</v>
      </c>
      <c r="F657" s="49"/>
      <c r="G657" s="48"/>
      <c r="H657" s="49"/>
      <c r="I657" s="48"/>
      <c r="J657" s="49"/>
      <c r="K657" s="34"/>
    </row>
    <row r="658" spans="1:11">
      <c r="A658" s="1"/>
      <c r="B658" s="9" t="s">
        <v>29</v>
      </c>
      <c r="C658" s="47"/>
      <c r="D658" s="49">
        <v>6</v>
      </c>
      <c r="E658" s="48">
        <v>6</v>
      </c>
      <c r="F658" s="49"/>
      <c r="G658" s="48"/>
      <c r="H658" s="49"/>
      <c r="I658" s="48"/>
      <c r="J658" s="49"/>
      <c r="K658" s="34"/>
    </row>
    <row r="659" spans="1:11">
      <c r="A659" s="50"/>
      <c r="B659" s="9" t="s">
        <v>27</v>
      </c>
      <c r="C659" s="47"/>
      <c r="D659" s="49">
        <v>110</v>
      </c>
      <c r="E659" s="48">
        <v>110</v>
      </c>
      <c r="F659" s="49"/>
      <c r="G659" s="48"/>
      <c r="H659" s="49"/>
      <c r="I659" s="48"/>
      <c r="J659" s="49"/>
      <c r="K659" s="34"/>
    </row>
    <row r="660" spans="1:11">
      <c r="A660" s="50"/>
      <c r="B660" s="9" t="s">
        <v>28</v>
      </c>
      <c r="C660" s="47"/>
      <c r="D660" s="49">
        <v>80</v>
      </c>
      <c r="E660" s="48">
        <v>80</v>
      </c>
      <c r="F660" s="49"/>
      <c r="G660" s="48"/>
      <c r="H660" s="49"/>
      <c r="I660" s="48"/>
      <c r="J660" s="49"/>
      <c r="K660" s="34"/>
    </row>
    <row r="661" spans="1:11" ht="29.25" customHeight="1">
      <c r="A661" s="1" t="s">
        <v>173</v>
      </c>
      <c r="C661" s="68" t="s">
        <v>252</v>
      </c>
      <c r="E661" s="45"/>
      <c r="F661" s="49">
        <v>3.61</v>
      </c>
      <c r="G661" s="48">
        <v>5.83</v>
      </c>
      <c r="H661" s="49">
        <v>15.49</v>
      </c>
      <c r="I661" s="48">
        <v>128.77000000000001</v>
      </c>
      <c r="J661" s="49">
        <v>7.0000000000000007E-2</v>
      </c>
      <c r="K661" s="34" t="s">
        <v>199</v>
      </c>
    </row>
    <row r="662" spans="1:11">
      <c r="A662" s="1"/>
      <c r="B662" s="9" t="s">
        <v>38</v>
      </c>
      <c r="C662" s="47"/>
      <c r="D662" s="49">
        <v>30</v>
      </c>
      <c r="E662" s="48">
        <v>30</v>
      </c>
      <c r="F662" s="49"/>
      <c r="G662" s="48"/>
      <c r="H662" s="49"/>
      <c r="I662" s="48"/>
      <c r="J662" s="49"/>
      <c r="K662" s="34"/>
    </row>
    <row r="663" spans="1:11">
      <c r="A663" s="1"/>
      <c r="B663" s="9" t="s">
        <v>70</v>
      </c>
      <c r="C663" s="47"/>
      <c r="D663" s="49">
        <v>5.0999999999999996</v>
      </c>
      <c r="E663" s="48">
        <v>5</v>
      </c>
      <c r="F663" s="49"/>
      <c r="G663" s="48"/>
      <c r="H663" s="49"/>
      <c r="I663" s="48"/>
      <c r="J663" s="49"/>
      <c r="K663" s="34"/>
    </row>
    <row r="664" spans="1:11" ht="16.5" thickBot="1">
      <c r="B664" s="9" t="s">
        <v>31</v>
      </c>
      <c r="C664" s="108"/>
      <c r="D664" s="49">
        <v>5</v>
      </c>
      <c r="E664" s="81">
        <v>5</v>
      </c>
      <c r="F664" s="49" t="s">
        <v>3</v>
      </c>
      <c r="G664" s="81"/>
      <c r="H664" s="49"/>
      <c r="I664" s="81"/>
      <c r="J664" s="49"/>
      <c r="K664" s="34"/>
    </row>
    <row r="665" spans="1:11" s="58" customFormat="1" ht="16.5" thickBot="1">
      <c r="A665" s="51" t="s">
        <v>39</v>
      </c>
      <c r="B665" s="52"/>
      <c r="C665" s="53">
        <v>406</v>
      </c>
      <c r="D665" s="95"/>
      <c r="E665" s="55"/>
      <c r="F665" s="56">
        <f>F650+F656+F661</f>
        <v>12.747266187050359</v>
      </c>
      <c r="G665" s="56">
        <f>G650+G656+G661</f>
        <v>15.767050359712231</v>
      </c>
      <c r="H665" s="56">
        <f>H650+H656+H661</f>
        <v>55.46</v>
      </c>
      <c r="I665" s="56">
        <f>I650+I656+I661</f>
        <v>419.04999999999995</v>
      </c>
      <c r="J665" s="56">
        <f>J650+J656+J661</f>
        <v>2.5499999999999998</v>
      </c>
      <c r="K665" s="56"/>
    </row>
    <row r="666" spans="1:11">
      <c r="A666" s="1"/>
      <c r="B666" s="163" t="s">
        <v>40</v>
      </c>
      <c r="C666" s="47"/>
      <c r="D666" s="49"/>
      <c r="E666" s="22"/>
      <c r="F666" s="49"/>
      <c r="G666" s="48"/>
      <c r="H666" s="49"/>
      <c r="I666" s="22"/>
      <c r="J666" s="49"/>
      <c r="K666" s="34"/>
    </row>
    <row r="667" spans="1:11" ht="30" customHeight="1" thickBot="1">
      <c r="A667" s="69" t="s">
        <v>352</v>
      </c>
      <c r="B667" s="73"/>
      <c r="C667" s="184">
        <v>200</v>
      </c>
      <c r="D667" s="188">
        <v>200</v>
      </c>
      <c r="E667" s="184">
        <v>200</v>
      </c>
      <c r="F667" s="139">
        <v>1</v>
      </c>
      <c r="G667" s="71"/>
      <c r="H667" s="139">
        <v>20.2</v>
      </c>
      <c r="I667" s="71">
        <v>84.44</v>
      </c>
      <c r="J667" s="139">
        <v>4</v>
      </c>
      <c r="K667" s="71" t="s">
        <v>260</v>
      </c>
    </row>
    <row r="668" spans="1:11" s="58" customFormat="1" ht="16.5" thickBot="1">
      <c r="A668" s="51" t="s">
        <v>39</v>
      </c>
      <c r="B668" s="52"/>
      <c r="C668" s="53">
        <v>200</v>
      </c>
      <c r="D668" s="95"/>
      <c r="E668" s="59"/>
      <c r="F668" s="56">
        <f>F667</f>
        <v>1</v>
      </c>
      <c r="G668" s="56">
        <f>G667</f>
        <v>0</v>
      </c>
      <c r="H668" s="56">
        <f>H667</f>
        <v>20.2</v>
      </c>
      <c r="I668" s="56">
        <f>I667</f>
        <v>84.44</v>
      </c>
      <c r="J668" s="56">
        <f>J667</f>
        <v>4</v>
      </c>
      <c r="K668" s="57"/>
    </row>
    <row r="669" spans="1:11">
      <c r="A669" s="18"/>
      <c r="B669" s="170" t="s">
        <v>41</v>
      </c>
      <c r="C669" s="42"/>
      <c r="D669" s="88"/>
      <c r="E669" s="111"/>
      <c r="F669" s="88"/>
      <c r="G669" s="22"/>
      <c r="H669" s="88"/>
      <c r="I669" s="22"/>
      <c r="K669" s="34"/>
    </row>
    <row r="670" spans="1:11" ht="30">
      <c r="A670" s="119" t="s">
        <v>348</v>
      </c>
      <c r="B670" s="120"/>
      <c r="C670" s="322">
        <v>60</v>
      </c>
      <c r="D670" s="323"/>
      <c r="E670" s="324"/>
      <c r="F670" s="323">
        <v>0.86</v>
      </c>
      <c r="G670" s="324">
        <v>3.66</v>
      </c>
      <c r="H670" s="323">
        <v>5.01</v>
      </c>
      <c r="I670" s="324">
        <v>56.34</v>
      </c>
      <c r="J670" s="323">
        <v>4.01</v>
      </c>
      <c r="K670" s="324" t="s">
        <v>350</v>
      </c>
    </row>
    <row r="671" spans="1:11">
      <c r="A671" s="119"/>
      <c r="B671" s="120" t="s">
        <v>276</v>
      </c>
      <c r="C671" s="322"/>
      <c r="D671" s="323">
        <v>72.959999999999994</v>
      </c>
      <c r="E671" s="324">
        <v>57</v>
      </c>
      <c r="F671" s="323"/>
      <c r="G671" s="324"/>
      <c r="H671" s="323"/>
      <c r="I671" s="324"/>
      <c r="J671" s="323"/>
      <c r="K671" s="324"/>
    </row>
    <row r="672" spans="1:11">
      <c r="A672" s="119"/>
      <c r="B672" s="120" t="s">
        <v>130</v>
      </c>
      <c r="C672" s="322"/>
      <c r="D672" s="323">
        <v>3.6</v>
      </c>
      <c r="E672" s="324">
        <v>3.6</v>
      </c>
      <c r="F672" s="323"/>
      <c r="G672" s="324"/>
      <c r="H672" s="323"/>
      <c r="I672" s="324"/>
      <c r="J672" s="323"/>
      <c r="K672" s="324"/>
    </row>
    <row r="673" spans="1:11" ht="72" customHeight="1">
      <c r="A673" s="69" t="s">
        <v>415</v>
      </c>
      <c r="B673" s="73"/>
      <c r="C673" s="184" t="s">
        <v>413</v>
      </c>
      <c r="D673" s="49"/>
      <c r="E673" s="48"/>
      <c r="F673" s="139">
        <v>3.4475000000000002</v>
      </c>
      <c r="G673" s="71">
        <v>5.7862999999999998</v>
      </c>
      <c r="H673" s="139">
        <v>6.0162999999999993</v>
      </c>
      <c r="I673" s="71">
        <v>95.570000000000007</v>
      </c>
      <c r="J673" s="139">
        <v>11.44</v>
      </c>
      <c r="K673" s="34" t="s">
        <v>281</v>
      </c>
    </row>
    <row r="674" spans="1:11" ht="21" customHeight="1">
      <c r="A674" s="69"/>
      <c r="B674" s="9" t="s">
        <v>303</v>
      </c>
      <c r="C674" s="66"/>
      <c r="D674" s="48">
        <v>11.97</v>
      </c>
      <c r="E674" s="48">
        <v>11.4</v>
      </c>
      <c r="F674" s="49"/>
      <c r="G674" s="48"/>
      <c r="H674" s="49"/>
      <c r="I674" s="48"/>
      <c r="J674" s="49"/>
      <c r="K674" s="34"/>
    </row>
    <row r="675" spans="1:11" ht="21" customHeight="1">
      <c r="A675" s="69"/>
      <c r="B675" s="9" t="s">
        <v>297</v>
      </c>
      <c r="C675" s="66"/>
      <c r="D675" s="48">
        <v>11.97</v>
      </c>
      <c r="E675" s="48">
        <v>11.4</v>
      </c>
      <c r="F675" s="49"/>
      <c r="G675" s="48"/>
      <c r="H675" s="49"/>
      <c r="I675" s="48"/>
      <c r="J675" s="49"/>
      <c r="K675" s="34"/>
    </row>
    <row r="676" spans="1:11" ht="21" customHeight="1">
      <c r="A676" s="69"/>
      <c r="B676" s="9" t="s">
        <v>42</v>
      </c>
      <c r="C676" s="66"/>
      <c r="D676" s="48">
        <v>1.19</v>
      </c>
      <c r="E676" s="48">
        <v>1</v>
      </c>
      <c r="F676" s="49"/>
      <c r="G676" s="48"/>
      <c r="H676" s="49"/>
      <c r="I676" s="48"/>
      <c r="J676" s="49"/>
      <c r="K676" s="34"/>
    </row>
    <row r="677" spans="1:11" ht="21" customHeight="1">
      <c r="A677" s="69"/>
      <c r="B677" s="9" t="s">
        <v>43</v>
      </c>
      <c r="C677" s="66"/>
      <c r="D677" s="48">
        <v>0.96</v>
      </c>
      <c r="E677" s="48">
        <v>0.8</v>
      </c>
      <c r="F677" s="49"/>
      <c r="G677" s="48"/>
      <c r="H677" s="49"/>
      <c r="I677" s="48"/>
      <c r="J677" s="49"/>
      <c r="K677" s="34"/>
    </row>
    <row r="678" spans="1:11" ht="21" customHeight="1">
      <c r="A678" s="69"/>
      <c r="B678" s="9" t="s">
        <v>44</v>
      </c>
      <c r="C678" s="66"/>
      <c r="D678" s="48">
        <v>1</v>
      </c>
      <c r="E678" s="48">
        <v>1</v>
      </c>
      <c r="F678" s="49"/>
      <c r="G678" s="48"/>
      <c r="H678" s="49"/>
      <c r="I678" s="48"/>
      <c r="J678" s="49"/>
      <c r="K678" s="34"/>
    </row>
    <row r="679" spans="1:11" ht="21" customHeight="1">
      <c r="A679" s="69"/>
      <c r="B679" s="15" t="s">
        <v>190</v>
      </c>
      <c r="C679" s="66"/>
      <c r="D679" s="48">
        <v>0.1</v>
      </c>
      <c r="E679" s="48">
        <v>0.1</v>
      </c>
      <c r="F679" s="49"/>
      <c r="G679" s="48"/>
      <c r="H679" s="49"/>
      <c r="I679" s="48"/>
      <c r="J679" s="49"/>
      <c r="K679" s="34"/>
    </row>
    <row r="680" spans="1:11" ht="21" customHeight="1">
      <c r="A680" s="69"/>
      <c r="B680" s="9" t="s">
        <v>45</v>
      </c>
      <c r="C680" s="66"/>
      <c r="D680" s="48"/>
      <c r="E680" s="48">
        <v>14.3</v>
      </c>
      <c r="F680" s="49"/>
      <c r="G680" s="48"/>
      <c r="H680" s="49"/>
      <c r="I680" s="48"/>
      <c r="J680" s="49"/>
      <c r="K680" s="34"/>
    </row>
    <row r="681" spans="1:11" ht="21" customHeight="1">
      <c r="A681" s="69"/>
      <c r="B681" s="9" t="s">
        <v>164</v>
      </c>
      <c r="C681" s="66"/>
      <c r="D681" s="48"/>
      <c r="E681" s="48">
        <v>10</v>
      </c>
      <c r="F681" s="49"/>
      <c r="G681" s="48"/>
      <c r="H681" s="49"/>
      <c r="I681" s="48"/>
      <c r="J681" s="49"/>
      <c r="K681" s="34"/>
    </row>
    <row r="682" spans="1:11" s="185" customFormat="1" ht="15">
      <c r="A682" s="119"/>
      <c r="B682" s="120" t="s">
        <v>51</v>
      </c>
      <c r="C682" s="121"/>
      <c r="D682" s="122">
        <v>45</v>
      </c>
      <c r="E682" s="123">
        <v>36</v>
      </c>
      <c r="F682" s="122"/>
      <c r="G682" s="123"/>
      <c r="H682" s="122"/>
      <c r="I682" s="123"/>
      <c r="J682" s="122"/>
      <c r="K682" s="65"/>
    </row>
    <row r="683" spans="1:11" s="185" customFormat="1" ht="15">
      <c r="A683" s="120"/>
      <c r="B683" s="120" t="s">
        <v>46</v>
      </c>
      <c r="C683" s="121"/>
      <c r="D683" s="122">
        <v>28.73</v>
      </c>
      <c r="E683" s="123">
        <v>21.6</v>
      </c>
      <c r="F683" s="122"/>
      <c r="G683" s="123"/>
      <c r="H683" s="122"/>
      <c r="I683" s="123"/>
      <c r="J683" s="187"/>
      <c r="K683" s="65"/>
    </row>
    <row r="684" spans="1:11" s="185" customFormat="1" ht="15">
      <c r="A684" s="119"/>
      <c r="B684" s="120" t="s">
        <v>47</v>
      </c>
      <c r="C684" s="121"/>
      <c r="D684" s="122">
        <v>9</v>
      </c>
      <c r="E684" s="123">
        <v>7.2</v>
      </c>
      <c r="F684" s="122"/>
      <c r="G684" s="123"/>
      <c r="H684" s="122"/>
      <c r="I684" s="123"/>
      <c r="J684" s="187"/>
      <c r="K684" s="65"/>
    </row>
    <row r="685" spans="1:11" s="185" customFormat="1" ht="12.75" customHeight="1">
      <c r="A685" s="119"/>
      <c r="B685" s="120" t="s">
        <v>42</v>
      </c>
      <c r="C685" s="121"/>
      <c r="D685" s="122">
        <v>8.57</v>
      </c>
      <c r="E685" s="123">
        <v>7.2</v>
      </c>
      <c r="F685" s="122"/>
      <c r="G685" s="123"/>
      <c r="H685" s="122"/>
      <c r="I685" s="123"/>
      <c r="J685" s="187"/>
      <c r="K685" s="65"/>
    </row>
    <row r="686" spans="1:11" s="185" customFormat="1" ht="12" customHeight="1">
      <c r="A686" s="119"/>
      <c r="B686" s="120" t="s">
        <v>48</v>
      </c>
      <c r="C686" s="121"/>
      <c r="D686" s="122">
        <v>4</v>
      </c>
      <c r="E686" s="123">
        <v>4</v>
      </c>
      <c r="F686" s="122"/>
      <c r="G686" s="123"/>
      <c r="H686" s="122"/>
      <c r="I686" s="123"/>
      <c r="J686" s="187"/>
      <c r="K686" s="65"/>
    </row>
    <row r="687" spans="1:11" s="185" customFormat="1" ht="14.25" customHeight="1">
      <c r="A687" s="119"/>
      <c r="B687" s="186" t="s">
        <v>190</v>
      </c>
      <c r="C687" s="121"/>
      <c r="D687" s="122">
        <v>0.6</v>
      </c>
      <c r="E687" s="123">
        <v>0.6</v>
      </c>
      <c r="F687" s="122"/>
      <c r="G687" s="123"/>
      <c r="H687" s="122"/>
      <c r="I687" s="123"/>
      <c r="J687" s="187"/>
      <c r="K687" s="65"/>
    </row>
    <row r="688" spans="1:11" s="185" customFormat="1" ht="15">
      <c r="A688" s="119"/>
      <c r="B688" s="120" t="s">
        <v>28</v>
      </c>
      <c r="C688" s="121"/>
      <c r="D688" s="122">
        <v>140</v>
      </c>
      <c r="E688" s="123">
        <v>140</v>
      </c>
      <c r="F688" s="122"/>
      <c r="G688" s="123"/>
      <c r="H688" s="122"/>
      <c r="I688" s="123"/>
      <c r="J688" s="187"/>
      <c r="K688" s="65"/>
    </row>
    <row r="689" spans="1:12" s="185" customFormat="1" ht="15">
      <c r="A689" s="119"/>
      <c r="B689" s="120" t="s">
        <v>72</v>
      </c>
      <c r="C689" s="121"/>
      <c r="D689" s="122">
        <v>7</v>
      </c>
      <c r="E689" s="123">
        <v>7</v>
      </c>
      <c r="F689" s="122"/>
      <c r="G689" s="123"/>
      <c r="H689" s="122"/>
      <c r="I689" s="123"/>
      <c r="J689" s="187"/>
      <c r="K689" s="65"/>
    </row>
    <row r="690" spans="1:12" ht="19.5" customHeight="1">
      <c r="A690" s="12" t="s">
        <v>98</v>
      </c>
      <c r="B690" s="12"/>
      <c r="C690" s="92">
        <v>80</v>
      </c>
      <c r="D690" s="91"/>
      <c r="E690" s="92"/>
      <c r="F690" s="91">
        <v>9.76</v>
      </c>
      <c r="G690" s="92">
        <v>6.21</v>
      </c>
      <c r="H690" s="91">
        <v>11.74</v>
      </c>
      <c r="I690" s="92">
        <v>142.4</v>
      </c>
      <c r="J690" s="91">
        <v>0.25</v>
      </c>
      <c r="K690" s="92" t="s">
        <v>144</v>
      </c>
      <c r="L690"/>
    </row>
    <row r="691" spans="1:12" ht="24.75" customHeight="1">
      <c r="A691" s="12"/>
      <c r="B691" s="12" t="s">
        <v>136</v>
      </c>
      <c r="C691" s="145"/>
      <c r="D691" s="93">
        <v>82.2</v>
      </c>
      <c r="E691" s="94">
        <v>60</v>
      </c>
      <c r="F691" s="12"/>
      <c r="G691" s="145"/>
      <c r="H691" s="12"/>
      <c r="I691" s="145"/>
      <c r="J691" s="12"/>
      <c r="K691" s="145"/>
      <c r="L691"/>
    </row>
    <row r="692" spans="1:12" ht="15" customHeight="1">
      <c r="A692" s="12"/>
      <c r="B692" s="12" t="s">
        <v>232</v>
      </c>
      <c r="C692" s="145"/>
      <c r="D692" s="93">
        <v>63</v>
      </c>
      <c r="E692" s="94">
        <v>60</v>
      </c>
      <c r="F692" s="12"/>
      <c r="G692" s="145"/>
      <c r="H692" s="12"/>
      <c r="I692" s="145"/>
      <c r="J692" s="12"/>
      <c r="K692" s="145"/>
      <c r="L692"/>
    </row>
    <row r="693" spans="1:12" ht="15" customHeight="1">
      <c r="A693" s="12"/>
      <c r="B693" s="12" t="s">
        <v>75</v>
      </c>
      <c r="C693" s="145"/>
      <c r="D693" s="93">
        <v>2.1</v>
      </c>
      <c r="E693" s="94">
        <v>2.1</v>
      </c>
      <c r="F693" s="12"/>
      <c r="G693" s="145"/>
      <c r="H693" s="12"/>
      <c r="I693" s="145"/>
      <c r="J693" s="12"/>
      <c r="K693" s="145"/>
      <c r="L693"/>
    </row>
    <row r="694" spans="1:12" ht="15" customHeight="1">
      <c r="A694" s="12"/>
      <c r="B694" s="12" t="s">
        <v>56</v>
      </c>
      <c r="C694" s="145"/>
      <c r="D694" s="93">
        <v>1.44</v>
      </c>
      <c r="E694" s="94">
        <v>1.2</v>
      </c>
      <c r="F694" s="12"/>
      <c r="G694" s="145"/>
      <c r="H694" s="12"/>
      <c r="I694" s="145"/>
      <c r="J694" s="12"/>
      <c r="K694" s="145"/>
      <c r="L694"/>
    </row>
    <row r="695" spans="1:12" ht="15" customHeight="1">
      <c r="A695" s="12"/>
      <c r="B695" s="12" t="s">
        <v>42</v>
      </c>
      <c r="C695" s="145"/>
      <c r="D695" s="93">
        <v>18</v>
      </c>
      <c r="E695" s="94">
        <v>15</v>
      </c>
      <c r="F695" s="12"/>
      <c r="G695" s="145"/>
      <c r="H695" s="12"/>
      <c r="I695" s="145"/>
      <c r="J695" s="12"/>
      <c r="K695" s="145"/>
      <c r="L695"/>
    </row>
    <row r="696" spans="1:12" ht="15" customHeight="1">
      <c r="A696" s="12"/>
      <c r="B696" s="12" t="s">
        <v>66</v>
      </c>
      <c r="C696" s="145"/>
      <c r="D696" s="93">
        <v>11.2</v>
      </c>
      <c r="E696" s="94">
        <v>11.2</v>
      </c>
      <c r="F696" s="12"/>
      <c r="G696" s="145"/>
      <c r="H696" s="12"/>
      <c r="I696" s="145"/>
      <c r="J696" s="12"/>
      <c r="K696" s="145"/>
      <c r="L696"/>
    </row>
    <row r="697" spans="1:12" ht="15" customHeight="1">
      <c r="A697" s="12"/>
      <c r="B697" s="12" t="s">
        <v>190</v>
      </c>
      <c r="C697" s="145"/>
      <c r="D697" s="93">
        <v>0.65</v>
      </c>
      <c r="E697" s="94">
        <v>0.65</v>
      </c>
      <c r="F697" s="12"/>
      <c r="G697" s="145"/>
      <c r="H697" s="12"/>
      <c r="I697" s="145"/>
      <c r="J697" s="12"/>
      <c r="K697" s="145"/>
      <c r="L697"/>
    </row>
    <row r="698" spans="1:12" ht="15" customHeight="1">
      <c r="A698" s="1"/>
      <c r="B698" s="12" t="s">
        <v>61</v>
      </c>
      <c r="C698" s="145"/>
      <c r="D698" s="93">
        <v>0.16</v>
      </c>
      <c r="E698" s="94">
        <v>0.16</v>
      </c>
      <c r="G698" s="45"/>
      <c r="I698" s="45"/>
      <c r="K698" s="34"/>
      <c r="L698"/>
    </row>
    <row r="699" spans="1:12" ht="15" customHeight="1">
      <c r="A699" s="1"/>
      <c r="B699" s="12" t="s">
        <v>89</v>
      </c>
      <c r="C699" s="145"/>
      <c r="D699" s="93">
        <v>8</v>
      </c>
      <c r="E699" s="94">
        <v>8</v>
      </c>
      <c r="G699" s="45"/>
      <c r="I699" s="45"/>
      <c r="K699" s="34"/>
      <c r="L699"/>
    </row>
    <row r="700" spans="1:12" ht="15" customHeight="1">
      <c r="A700" s="1"/>
      <c r="B700" s="12" t="s">
        <v>48</v>
      </c>
      <c r="C700" s="145"/>
      <c r="D700" s="93">
        <v>2</v>
      </c>
      <c r="E700" s="94">
        <v>2</v>
      </c>
      <c r="G700" s="45"/>
      <c r="I700" s="45"/>
      <c r="K700" s="34"/>
      <c r="L700"/>
    </row>
    <row r="701" spans="1:12" ht="15" customHeight="1">
      <c r="A701" s="1"/>
      <c r="B701" s="12" t="s">
        <v>45</v>
      </c>
      <c r="C701" s="145"/>
      <c r="D701" s="93"/>
      <c r="E701" s="94">
        <v>94.4</v>
      </c>
      <c r="G701" s="45"/>
      <c r="I701" s="45"/>
      <c r="K701" s="34"/>
      <c r="L701"/>
    </row>
    <row r="702" spans="1:12">
      <c r="A702" s="1" t="s">
        <v>58</v>
      </c>
      <c r="C702" s="50">
        <v>140</v>
      </c>
      <c r="D702" s="48"/>
      <c r="E702" s="48"/>
      <c r="F702" s="49">
        <v>2.8613445378151261</v>
      </c>
      <c r="G702" s="48">
        <v>4.4831932773109244</v>
      </c>
      <c r="H702" s="49">
        <v>19.079999999999998</v>
      </c>
      <c r="I702" s="48">
        <v>128.1</v>
      </c>
      <c r="J702" s="49">
        <v>16.96</v>
      </c>
      <c r="K702" s="34" t="s">
        <v>158</v>
      </c>
    </row>
    <row r="703" spans="1:12">
      <c r="A703" s="1"/>
      <c r="B703" s="9" t="s">
        <v>46</v>
      </c>
      <c r="C703" s="50"/>
      <c r="D703" s="48">
        <v>159.6</v>
      </c>
      <c r="E703" s="48">
        <v>119.7</v>
      </c>
      <c r="F703" s="49"/>
      <c r="G703" s="48"/>
      <c r="H703" s="49"/>
      <c r="I703" s="48"/>
      <c r="J703" s="49"/>
      <c r="K703" s="34"/>
    </row>
    <row r="704" spans="1:12">
      <c r="A704" s="1"/>
      <c r="B704" s="9" t="s">
        <v>27</v>
      </c>
      <c r="C704" s="50"/>
      <c r="D704" s="48">
        <v>22.12</v>
      </c>
      <c r="E704" s="48">
        <v>21</v>
      </c>
      <c r="F704" s="49"/>
      <c r="G704" s="48"/>
      <c r="H704" s="49"/>
      <c r="I704" s="48"/>
      <c r="J704" s="49"/>
      <c r="K704" s="34"/>
    </row>
    <row r="705" spans="1:11">
      <c r="A705" s="1"/>
      <c r="B705" s="9" t="s">
        <v>31</v>
      </c>
      <c r="C705" s="50"/>
      <c r="D705" s="48">
        <v>5</v>
      </c>
      <c r="E705" s="48">
        <v>5</v>
      </c>
      <c r="F705" s="49"/>
      <c r="G705" s="48"/>
      <c r="H705" s="49"/>
      <c r="I705" s="48"/>
      <c r="J705" s="49"/>
      <c r="K705" s="34"/>
    </row>
    <row r="706" spans="1:11">
      <c r="A706" s="1"/>
      <c r="B706" s="15" t="s">
        <v>190</v>
      </c>
      <c r="C706" s="50"/>
      <c r="D706" s="48">
        <v>0.52</v>
      </c>
      <c r="E706" s="48">
        <v>0.52</v>
      </c>
      <c r="F706" s="49"/>
      <c r="G706" s="48"/>
      <c r="H706" s="49"/>
      <c r="I706" s="48"/>
      <c r="J706" s="49"/>
      <c r="K706" s="34"/>
    </row>
    <row r="707" spans="1:11">
      <c r="A707" s="517" t="s">
        <v>263</v>
      </c>
      <c r="B707" s="120"/>
      <c r="C707" s="121">
        <v>180</v>
      </c>
      <c r="D707" s="122"/>
      <c r="E707" s="123"/>
      <c r="F707" s="122">
        <v>0.59532374100719432</v>
      </c>
      <c r="G707" s="123">
        <v>8.0935251798561161E-2</v>
      </c>
      <c r="H707" s="122">
        <v>16.809999999999999</v>
      </c>
      <c r="I707" s="123">
        <v>71.52</v>
      </c>
      <c r="J707" s="518">
        <v>0.65</v>
      </c>
      <c r="K707" s="72" t="s">
        <v>264</v>
      </c>
    </row>
    <row r="708" spans="1:11">
      <c r="A708" s="519"/>
      <c r="B708" s="120" t="s">
        <v>265</v>
      </c>
      <c r="C708" s="121"/>
      <c r="D708" s="122">
        <v>15.3</v>
      </c>
      <c r="E708" s="123">
        <v>15</v>
      </c>
      <c r="F708" s="518"/>
      <c r="G708" s="121"/>
      <c r="H708" s="518"/>
      <c r="I708" s="520"/>
      <c r="J708" s="518"/>
      <c r="K708" s="65"/>
    </row>
    <row r="709" spans="1:11">
      <c r="A709" s="519"/>
      <c r="B709" s="444" t="s">
        <v>29</v>
      </c>
      <c r="C709" s="121"/>
      <c r="D709" s="122">
        <v>6</v>
      </c>
      <c r="E709" s="123">
        <v>6</v>
      </c>
      <c r="F709" s="518"/>
      <c r="G709" s="121"/>
      <c r="H709" s="518"/>
      <c r="I709" s="520"/>
      <c r="J709" s="518"/>
      <c r="K709" s="65"/>
    </row>
    <row r="710" spans="1:11">
      <c r="A710" s="519"/>
      <c r="B710" s="120" t="s">
        <v>66</v>
      </c>
      <c r="C710" s="121"/>
      <c r="D710" s="122">
        <v>183</v>
      </c>
      <c r="E710" s="123">
        <v>183</v>
      </c>
      <c r="F710" s="518"/>
      <c r="G710" s="121"/>
      <c r="H710" s="518"/>
      <c r="I710" s="520"/>
      <c r="J710" s="518"/>
      <c r="K710" s="65"/>
    </row>
    <row r="711" spans="1:11" ht="32.25" thickBot="1">
      <c r="A711" s="35" t="s">
        <v>209</v>
      </c>
      <c r="B711" s="36"/>
      <c r="C711" s="108">
        <v>45</v>
      </c>
      <c r="D711" s="84">
        <v>45</v>
      </c>
      <c r="E711" s="81">
        <v>45</v>
      </c>
      <c r="F711" s="82">
        <v>2.9729729729729724</v>
      </c>
      <c r="G711" s="82">
        <v>0.54054054054054046</v>
      </c>
      <c r="H711" s="82">
        <v>17.837837837837839</v>
      </c>
      <c r="I711" s="81">
        <v>89.189189189189179</v>
      </c>
      <c r="J711" s="84"/>
      <c r="K711" s="80" t="s">
        <v>177</v>
      </c>
    </row>
    <row r="712" spans="1:11" s="58" customFormat="1" ht="16.5" thickBot="1">
      <c r="A712" s="51" t="s">
        <v>39</v>
      </c>
      <c r="B712" s="52"/>
      <c r="C712" s="53">
        <v>702</v>
      </c>
      <c r="D712" s="95"/>
      <c r="E712" s="55"/>
      <c r="F712" s="174">
        <f>F670+F673+F690+F702+F707+F711</f>
        <v>20.497141251795291</v>
      </c>
      <c r="G712" s="174">
        <f>G670+G673+G690+G702+G707+G711</f>
        <v>20.760969069650027</v>
      </c>
      <c r="H712" s="174">
        <f>H670+H673+H690+H702+H707+H711</f>
        <v>76.49413783783784</v>
      </c>
      <c r="I712" s="174">
        <f>I670+I673+I690+I702+I707+I711</f>
        <v>583.11918918918923</v>
      </c>
      <c r="J712" s="174">
        <f>J670+J673+J690+J702+J707+J711</f>
        <v>33.309999999999995</v>
      </c>
      <c r="K712" s="57"/>
    </row>
    <row r="713" spans="1:11">
      <c r="A713" s="1"/>
      <c r="B713" s="87" t="s">
        <v>394</v>
      </c>
      <c r="C713" s="47"/>
      <c r="D713" s="49"/>
      <c r="E713" s="48"/>
      <c r="F713" s="49"/>
      <c r="G713" s="48"/>
      <c r="H713" s="49"/>
      <c r="I713" s="48"/>
      <c r="J713" s="49"/>
      <c r="K713" s="34"/>
    </row>
    <row r="714" spans="1:11">
      <c r="A714" s="89" t="s">
        <v>211</v>
      </c>
      <c r="B714" s="3"/>
      <c r="C714" s="90" t="s">
        <v>92</v>
      </c>
      <c r="D714" s="91"/>
      <c r="E714" s="92"/>
      <c r="F714" s="93">
        <v>13.94</v>
      </c>
      <c r="G714" s="94">
        <v>24.83</v>
      </c>
      <c r="H714" s="93">
        <v>2.64</v>
      </c>
      <c r="I714" s="94">
        <v>289.66000000000003</v>
      </c>
      <c r="J714" s="93">
        <v>0.28000000000000003</v>
      </c>
      <c r="K714" s="34" t="s">
        <v>212</v>
      </c>
    </row>
    <row r="715" spans="1:11">
      <c r="A715" s="89"/>
      <c r="B715" s="9" t="s">
        <v>56</v>
      </c>
      <c r="C715" s="90"/>
      <c r="D715" s="93">
        <v>114</v>
      </c>
      <c r="E715" s="94">
        <v>95</v>
      </c>
      <c r="F715" s="93"/>
      <c r="G715" s="94"/>
      <c r="H715" s="93"/>
      <c r="I715" s="94"/>
      <c r="J715" s="93"/>
      <c r="K715" s="34"/>
    </row>
    <row r="716" spans="1:11">
      <c r="A716" s="89"/>
      <c r="B716" s="3" t="s">
        <v>160</v>
      </c>
      <c r="C716" s="90"/>
      <c r="D716" s="93">
        <v>60</v>
      </c>
      <c r="E716" s="94">
        <v>60</v>
      </c>
      <c r="F716" s="93"/>
      <c r="G716" s="94"/>
      <c r="H716" s="93"/>
      <c r="I716" s="94"/>
      <c r="J716" s="93"/>
      <c r="K716" s="34"/>
    </row>
    <row r="717" spans="1:11">
      <c r="A717" s="89"/>
      <c r="B717" s="3" t="s">
        <v>194</v>
      </c>
      <c r="C717" s="90"/>
      <c r="D717" s="93"/>
      <c r="E717" s="94">
        <v>155</v>
      </c>
      <c r="F717" s="93"/>
      <c r="G717" s="94"/>
      <c r="H717" s="93"/>
      <c r="I717" s="94"/>
      <c r="J717" s="93"/>
      <c r="K717" s="34"/>
    </row>
    <row r="718" spans="1:11">
      <c r="A718" s="89"/>
      <c r="B718" s="3" t="s">
        <v>57</v>
      </c>
      <c r="C718" s="90"/>
      <c r="D718" s="93">
        <v>2.5</v>
      </c>
      <c r="E718" s="94">
        <v>2.5</v>
      </c>
      <c r="F718" s="93"/>
      <c r="G718" s="94"/>
      <c r="H718" s="93"/>
      <c r="I718" s="94"/>
      <c r="J718" s="93"/>
      <c r="K718" s="34"/>
    </row>
    <row r="719" spans="1:11">
      <c r="A719" s="89"/>
      <c r="B719" s="3" t="s">
        <v>190</v>
      </c>
      <c r="C719" s="90"/>
      <c r="D719" s="93">
        <v>0.4</v>
      </c>
      <c r="E719" s="94">
        <v>0.4</v>
      </c>
      <c r="F719" s="93"/>
      <c r="G719" s="94"/>
      <c r="H719" s="93"/>
      <c r="I719" s="94"/>
      <c r="J719" s="93"/>
      <c r="K719" s="34"/>
    </row>
    <row r="720" spans="1:11">
      <c r="A720" s="89"/>
      <c r="B720" s="3" t="s">
        <v>195</v>
      </c>
      <c r="C720" s="90"/>
      <c r="D720" s="93"/>
      <c r="E720" s="94">
        <v>150</v>
      </c>
      <c r="F720" s="93"/>
      <c r="G720" s="94"/>
      <c r="H720" s="93"/>
      <c r="I720" s="94"/>
      <c r="J720" s="93"/>
      <c r="K720" s="34"/>
    </row>
    <row r="721" spans="1:11" ht="34.5" customHeight="1">
      <c r="A721" s="1" t="s">
        <v>59</v>
      </c>
      <c r="C721" s="48" t="s">
        <v>251</v>
      </c>
      <c r="D721" s="49"/>
      <c r="E721" s="48"/>
      <c r="F721" s="49">
        <v>6.3063063063063057E-2</v>
      </c>
      <c r="G721" s="48">
        <v>1.8018018018018018E-2</v>
      </c>
      <c r="H721" s="49">
        <v>6.02</v>
      </c>
      <c r="I721" s="48">
        <v>24.1</v>
      </c>
      <c r="J721" s="49">
        <v>0.03</v>
      </c>
      <c r="K721" s="34" t="s">
        <v>60</v>
      </c>
    </row>
    <row r="722" spans="1:11">
      <c r="A722" s="1"/>
      <c r="B722" s="9" t="s">
        <v>208</v>
      </c>
      <c r="C722" s="47"/>
      <c r="D722" s="49">
        <v>0.45</v>
      </c>
      <c r="E722" s="48">
        <v>0.45</v>
      </c>
      <c r="F722" s="49"/>
      <c r="G722" s="48"/>
      <c r="H722" s="49"/>
      <c r="I722" s="48"/>
      <c r="J722" s="49"/>
      <c r="K722" s="34"/>
    </row>
    <row r="723" spans="1:11">
      <c r="A723" s="1"/>
      <c r="B723" s="9" t="s">
        <v>61</v>
      </c>
      <c r="C723" s="47"/>
      <c r="D723" s="49">
        <v>6</v>
      </c>
      <c r="E723" s="48">
        <v>6</v>
      </c>
      <c r="F723" s="49"/>
      <c r="G723" s="48"/>
      <c r="H723" s="49"/>
      <c r="I723" s="48"/>
      <c r="J723" s="49"/>
      <c r="K723" s="34"/>
    </row>
    <row r="724" spans="1:11">
      <c r="A724" s="1"/>
      <c r="B724" s="9" t="s">
        <v>28</v>
      </c>
      <c r="C724" s="47"/>
      <c r="D724" s="49">
        <v>180</v>
      </c>
      <c r="E724" s="48">
        <v>180</v>
      </c>
      <c r="F724" s="49"/>
      <c r="G724" s="48"/>
      <c r="H724" s="49"/>
      <c r="I724" s="48"/>
      <c r="J724" s="49"/>
      <c r="K724" s="34"/>
    </row>
    <row r="725" spans="1:11" ht="26.25">
      <c r="A725" s="1" t="s">
        <v>191</v>
      </c>
      <c r="B725" s="15" t="s">
        <v>55</v>
      </c>
      <c r="C725" s="121">
        <v>20</v>
      </c>
      <c r="D725" s="201">
        <v>20</v>
      </c>
      <c r="E725" s="123">
        <v>20</v>
      </c>
      <c r="F725" s="123">
        <v>1.5</v>
      </c>
      <c r="G725" s="122">
        <v>1.81</v>
      </c>
      <c r="H725" s="123">
        <v>14.88</v>
      </c>
      <c r="I725" s="122">
        <v>83.4</v>
      </c>
      <c r="J725" s="201"/>
      <c r="K725" s="75" t="s">
        <v>179</v>
      </c>
    </row>
    <row r="726" spans="1:11" ht="32.25" thickBot="1">
      <c r="A726" s="1" t="s">
        <v>174</v>
      </c>
      <c r="C726" s="47">
        <v>30</v>
      </c>
      <c r="D726" s="49">
        <v>30</v>
      </c>
      <c r="E726" s="48">
        <v>30</v>
      </c>
      <c r="F726" s="48">
        <v>2.2822822822822819</v>
      </c>
      <c r="G726" s="64">
        <v>0.24024024024024024</v>
      </c>
      <c r="H726" s="64">
        <v>14.774774774774775</v>
      </c>
      <c r="I726" s="48">
        <v>70.570570570570567</v>
      </c>
      <c r="J726" s="49">
        <v>0</v>
      </c>
      <c r="K726" s="80" t="s">
        <v>178</v>
      </c>
    </row>
    <row r="727" spans="1:11" s="58" customFormat="1" ht="16.5" thickBot="1">
      <c r="A727" s="51" t="s">
        <v>39</v>
      </c>
      <c r="B727" s="52"/>
      <c r="C727" s="666">
        <f>C726+C725+180+6+C714</f>
        <v>386</v>
      </c>
      <c r="D727" s="95"/>
      <c r="E727" s="55"/>
      <c r="F727" s="56">
        <f>F726+F725+F721+F714</f>
        <v>17.785345345345345</v>
      </c>
      <c r="G727" s="56">
        <f t="shared" ref="G727:J727" si="9">G726+G725+G721+G714</f>
        <v>26.898258258258256</v>
      </c>
      <c r="H727" s="56">
        <f t="shared" si="9"/>
        <v>38.314774774774776</v>
      </c>
      <c r="I727" s="56">
        <f t="shared" si="9"/>
        <v>467.73057057057059</v>
      </c>
      <c r="J727" s="56">
        <f t="shared" si="9"/>
        <v>0.31000000000000005</v>
      </c>
      <c r="K727" s="189"/>
    </row>
    <row r="728" spans="1:11" s="58" customFormat="1" ht="16.5" thickBot="1">
      <c r="A728" s="141" t="s">
        <v>62</v>
      </c>
      <c r="B728" s="190"/>
      <c r="C728" s="115">
        <f>C665+C668+C712+C727</f>
        <v>1694</v>
      </c>
      <c r="D728" s="115"/>
      <c r="E728" s="115"/>
      <c r="F728" s="191">
        <f>F665+F668+F712+F727</f>
        <v>52.02975278419099</v>
      </c>
      <c r="G728" s="191">
        <f>G665+G668+G712+G727</f>
        <v>63.426277687620512</v>
      </c>
      <c r="H728" s="191">
        <f>H665+H668+H712+H727</f>
        <v>190.4689126126126</v>
      </c>
      <c r="I728" s="191">
        <f>I665+I668+I712+I727</f>
        <v>1554.3397597597598</v>
      </c>
      <c r="J728" s="191">
        <f>J665+J668+J712+J727</f>
        <v>40.169999999999995</v>
      </c>
      <c r="K728" s="57"/>
    </row>
    <row r="729" spans="1:11">
      <c r="A729" s="15"/>
      <c r="F729" s="62"/>
      <c r="G729" s="62"/>
      <c r="H729" s="62"/>
      <c r="I729" s="62"/>
    </row>
    <row r="730" spans="1:11" ht="16.5" thickBot="1">
      <c r="A730" s="163" t="s">
        <v>229</v>
      </c>
      <c r="B730" s="15"/>
      <c r="C730" s="15"/>
      <c r="D730" s="16"/>
      <c r="I730" s="101"/>
      <c r="J730" s="101"/>
      <c r="K730" s="36"/>
    </row>
    <row r="731" spans="1:11" ht="30.75" customHeight="1">
      <c r="A731" s="18" t="s">
        <v>5</v>
      </c>
      <c r="B731" s="19"/>
      <c r="C731" s="20" t="s">
        <v>6</v>
      </c>
      <c r="D731" s="21" t="s">
        <v>7</v>
      </c>
      <c r="E731" s="22" t="s">
        <v>7</v>
      </c>
      <c r="F731" s="21" t="s">
        <v>8</v>
      </c>
      <c r="G731" s="88"/>
      <c r="H731" s="102"/>
      <c r="I731" s="21" t="s">
        <v>9</v>
      </c>
      <c r="J731" s="23" t="s">
        <v>10</v>
      </c>
      <c r="K731" s="183" t="s">
        <v>11</v>
      </c>
    </row>
    <row r="732" spans="1:11" ht="16.5" thickBot="1">
      <c r="A732" s="25" t="s">
        <v>12</v>
      </c>
      <c r="B732" s="192"/>
      <c r="C732" s="27" t="s">
        <v>13</v>
      </c>
      <c r="D732" s="28" t="s">
        <v>14</v>
      </c>
      <c r="E732" s="29" t="s">
        <v>14</v>
      </c>
      <c r="F732" s="30"/>
      <c r="G732" s="31"/>
      <c r="H732" s="31"/>
      <c r="I732" s="28" t="s">
        <v>15</v>
      </c>
      <c r="J732" s="33"/>
      <c r="K732" s="184"/>
    </row>
    <row r="733" spans="1:11" ht="16.5" thickBot="1">
      <c r="A733" s="1"/>
      <c r="C733" s="50"/>
      <c r="D733" s="38" t="s">
        <v>16</v>
      </c>
      <c r="E733" s="38" t="s">
        <v>17</v>
      </c>
      <c r="F733" s="22" t="s">
        <v>18</v>
      </c>
      <c r="G733" s="22" t="s">
        <v>19</v>
      </c>
      <c r="H733" s="88" t="s">
        <v>20</v>
      </c>
      <c r="I733" s="21" t="s">
        <v>21</v>
      </c>
      <c r="J733" s="21" t="s">
        <v>22</v>
      </c>
      <c r="K733" s="34"/>
    </row>
    <row r="734" spans="1:11">
      <c r="A734" s="18"/>
      <c r="B734" s="170" t="s">
        <v>23</v>
      </c>
      <c r="C734" s="42"/>
      <c r="D734" s="88"/>
      <c r="E734" s="44"/>
      <c r="F734" s="100"/>
      <c r="G734" s="44"/>
      <c r="H734" s="100"/>
      <c r="I734" s="44"/>
      <c r="J734" s="100"/>
      <c r="K734" s="24"/>
    </row>
    <row r="735" spans="1:11" ht="31.5">
      <c r="A735" s="1" t="s">
        <v>248</v>
      </c>
      <c r="C735" s="47" t="s">
        <v>250</v>
      </c>
      <c r="D735" s="49"/>
      <c r="E735" s="48"/>
      <c r="F735" s="49">
        <v>7.73</v>
      </c>
      <c r="G735" s="48">
        <v>5.6</v>
      </c>
      <c r="H735" s="49">
        <v>39.81</v>
      </c>
      <c r="I735" s="48">
        <v>241.16</v>
      </c>
      <c r="J735" s="49">
        <v>0.86</v>
      </c>
      <c r="K735" s="34" t="s">
        <v>80</v>
      </c>
    </row>
    <row r="736" spans="1:11">
      <c r="A736" s="1"/>
      <c r="B736" s="3" t="s">
        <v>81</v>
      </c>
      <c r="C736" s="47"/>
      <c r="D736" s="49">
        <v>22.5</v>
      </c>
      <c r="E736" s="48">
        <v>22.5</v>
      </c>
      <c r="F736" s="49"/>
      <c r="G736" s="48"/>
      <c r="H736" s="49"/>
      <c r="I736" s="48"/>
      <c r="J736" s="49"/>
      <c r="K736" s="34"/>
    </row>
    <row r="737" spans="1:11">
      <c r="A737" s="1"/>
      <c r="B737" s="9" t="s">
        <v>27</v>
      </c>
      <c r="C737" s="47"/>
      <c r="D737" s="49">
        <v>90</v>
      </c>
      <c r="E737" s="48">
        <v>90</v>
      </c>
      <c r="F737" s="49"/>
      <c r="G737" s="48"/>
      <c r="H737" s="49"/>
      <c r="I737" s="48"/>
      <c r="J737" s="49"/>
      <c r="K737" s="34"/>
    </row>
    <row r="738" spans="1:11">
      <c r="A738" s="1"/>
      <c r="B738" s="9" t="s">
        <v>28</v>
      </c>
      <c r="C738" s="47"/>
      <c r="D738" s="49">
        <v>68</v>
      </c>
      <c r="E738" s="48">
        <v>68</v>
      </c>
      <c r="F738" s="49"/>
      <c r="G738" s="48"/>
      <c r="H738" s="49"/>
      <c r="I738" s="48"/>
      <c r="J738" s="49"/>
      <c r="K738" s="34"/>
    </row>
    <row r="739" spans="1:11">
      <c r="A739" s="1"/>
      <c r="B739" s="9" t="s">
        <v>29</v>
      </c>
      <c r="C739" s="47"/>
      <c r="D739" s="49">
        <v>2.5</v>
      </c>
      <c r="E739" s="48">
        <v>2.5</v>
      </c>
      <c r="F739" s="49"/>
      <c r="G739" s="48"/>
      <c r="H739" s="49"/>
      <c r="I739" s="48"/>
      <c r="J739" s="49"/>
      <c r="K739" s="34"/>
    </row>
    <row r="740" spans="1:11">
      <c r="A740" s="1"/>
      <c r="B740" s="15" t="s">
        <v>190</v>
      </c>
      <c r="C740" s="47"/>
      <c r="D740" s="49">
        <v>0.5</v>
      </c>
      <c r="E740" s="48">
        <v>0.5</v>
      </c>
      <c r="F740" s="49"/>
      <c r="G740" s="48"/>
      <c r="H740" s="49"/>
      <c r="I740" s="48"/>
      <c r="J740" s="49"/>
      <c r="K740" s="34"/>
    </row>
    <row r="741" spans="1:11">
      <c r="A741" s="1"/>
      <c r="B741" s="9" t="s">
        <v>31</v>
      </c>
      <c r="C741" s="47"/>
      <c r="D741" s="49">
        <v>3</v>
      </c>
      <c r="E741" s="48">
        <v>3</v>
      </c>
      <c r="F741" s="49"/>
      <c r="G741" s="48"/>
      <c r="H741" s="49"/>
      <c r="I741" s="48"/>
      <c r="J741" s="49"/>
      <c r="K741" s="34"/>
    </row>
    <row r="742" spans="1:11">
      <c r="A742" s="89" t="s">
        <v>397</v>
      </c>
      <c r="B742" s="12"/>
      <c r="C742" s="92" t="s">
        <v>251</v>
      </c>
      <c r="D742" s="132"/>
      <c r="E742" s="133"/>
      <c r="F742" s="93">
        <v>3.0325232901236614</v>
      </c>
      <c r="G742" s="94">
        <v>2.3958740841428243</v>
      </c>
      <c r="H742" s="93">
        <v>10.482708219155825</v>
      </c>
      <c r="I742" s="94">
        <v>75.76195432928796</v>
      </c>
      <c r="J742" s="93">
        <v>1.38</v>
      </c>
      <c r="K742" s="34" t="s">
        <v>176</v>
      </c>
    </row>
    <row r="743" spans="1:11">
      <c r="A743" s="89"/>
      <c r="B743" s="9" t="s">
        <v>208</v>
      </c>
      <c r="C743" s="90"/>
      <c r="D743" s="91">
        <v>0.45</v>
      </c>
      <c r="E743" s="92">
        <v>0.45</v>
      </c>
      <c r="F743" s="93"/>
      <c r="G743" s="94"/>
      <c r="H743" s="93"/>
      <c r="I743" s="94"/>
      <c r="J743" s="93"/>
      <c r="K743" s="34"/>
    </row>
    <row r="744" spans="1:11">
      <c r="A744" s="89"/>
      <c r="B744" s="12" t="s">
        <v>29</v>
      </c>
      <c r="C744" s="90"/>
      <c r="D744" s="91">
        <v>6</v>
      </c>
      <c r="E744" s="92">
        <v>6</v>
      </c>
      <c r="F744" s="93"/>
      <c r="G744" s="94"/>
      <c r="H744" s="93"/>
      <c r="I744" s="94"/>
      <c r="J744" s="93"/>
      <c r="K744" s="34"/>
    </row>
    <row r="745" spans="1:11">
      <c r="A745" s="89"/>
      <c r="B745" s="12" t="s">
        <v>27</v>
      </c>
      <c r="C745" s="90"/>
      <c r="D745" s="91">
        <v>92</v>
      </c>
      <c r="E745" s="92">
        <v>90</v>
      </c>
      <c r="F745" s="93"/>
      <c r="G745" s="94"/>
      <c r="H745" s="93"/>
      <c r="I745" s="94"/>
      <c r="J745" s="93"/>
      <c r="K745" s="34"/>
    </row>
    <row r="746" spans="1:11">
      <c r="A746" s="89"/>
      <c r="B746" s="12" t="s">
        <v>28</v>
      </c>
      <c r="C746" s="90"/>
      <c r="D746" s="91">
        <v>90</v>
      </c>
      <c r="E746" s="92">
        <v>90</v>
      </c>
      <c r="F746" s="93"/>
      <c r="G746" s="94"/>
      <c r="H746" s="93"/>
      <c r="I746" s="94"/>
      <c r="J746" s="93"/>
      <c r="K746" s="34"/>
    </row>
    <row r="747" spans="1:11">
      <c r="A747" s="1" t="s">
        <v>182</v>
      </c>
      <c r="C747" s="47" t="s">
        <v>36</v>
      </c>
      <c r="D747" s="33"/>
      <c r="E747" s="45"/>
      <c r="F747" s="43">
        <v>2.2922522522522524</v>
      </c>
      <c r="G747" s="48">
        <v>4.5008708708708705</v>
      </c>
      <c r="H747" s="49">
        <v>15.49</v>
      </c>
      <c r="I747" s="43">
        <v>111.67867867867868</v>
      </c>
      <c r="J747" s="43"/>
      <c r="K747" s="34" t="s">
        <v>37</v>
      </c>
    </row>
    <row r="748" spans="1:11">
      <c r="A748" s="1"/>
      <c r="B748" s="9" t="s">
        <v>38</v>
      </c>
      <c r="C748" s="47"/>
      <c r="D748" s="43">
        <v>30</v>
      </c>
      <c r="E748" s="48">
        <v>30</v>
      </c>
      <c r="F748" s="43"/>
      <c r="G748" s="48"/>
      <c r="H748" s="48"/>
      <c r="I748" s="43"/>
      <c r="J748" s="43"/>
      <c r="K748" s="34"/>
    </row>
    <row r="749" spans="1:11" ht="16.5" thickBot="1">
      <c r="A749" s="1"/>
      <c r="B749" s="9" t="s">
        <v>31</v>
      </c>
      <c r="C749" s="47"/>
      <c r="D749" s="43">
        <v>5</v>
      </c>
      <c r="E749" s="48">
        <v>5</v>
      </c>
      <c r="F749" s="43" t="s">
        <v>3</v>
      </c>
      <c r="G749" s="48"/>
      <c r="H749" s="48"/>
      <c r="I749" s="43"/>
      <c r="J749" s="43"/>
      <c r="K749" s="34"/>
    </row>
    <row r="750" spans="1:11" s="58" customFormat="1" ht="16.5" thickBot="1">
      <c r="A750" s="51" t="s">
        <v>39</v>
      </c>
      <c r="B750" s="52"/>
      <c r="C750" s="53">
        <v>404</v>
      </c>
      <c r="D750" s="95"/>
      <c r="E750" s="55"/>
      <c r="F750" s="56">
        <f>F735+F742+F747</f>
        <v>13.054775542375914</v>
      </c>
      <c r="G750" s="56">
        <f>G735+G742+G747</f>
        <v>12.496744955013694</v>
      </c>
      <c r="H750" s="56">
        <f>H735+H742+H747</f>
        <v>65.782708219155822</v>
      </c>
      <c r="I750" s="56">
        <f>I735+I742+I747</f>
        <v>428.60063300796662</v>
      </c>
      <c r="J750" s="56">
        <f>J735+J742+J747</f>
        <v>2.2399999999999998</v>
      </c>
      <c r="K750" s="189"/>
    </row>
    <row r="751" spans="1:11">
      <c r="A751" s="18"/>
      <c r="B751" s="170" t="s">
        <v>40</v>
      </c>
      <c r="C751" s="42"/>
      <c r="D751" s="88"/>
      <c r="E751" s="22"/>
      <c r="F751" s="22"/>
      <c r="G751" s="102"/>
      <c r="H751" s="88"/>
      <c r="I751" s="22"/>
      <c r="J751" s="49"/>
      <c r="K751" s="24"/>
    </row>
    <row r="752" spans="1:11">
      <c r="A752" s="1" t="s">
        <v>152</v>
      </c>
      <c r="C752" s="47">
        <v>180</v>
      </c>
      <c r="D752" s="49"/>
      <c r="E752" s="48"/>
      <c r="F752" s="94">
        <v>5.22</v>
      </c>
      <c r="G752" s="109">
        <v>4.5</v>
      </c>
      <c r="H752" s="94">
        <v>7.56</v>
      </c>
      <c r="I752" s="94">
        <v>92</v>
      </c>
      <c r="J752" s="110">
        <v>0.45</v>
      </c>
      <c r="K752" s="34" t="s">
        <v>137</v>
      </c>
    </row>
    <row r="753" spans="1:17">
      <c r="A753" s="1" t="s">
        <v>421</v>
      </c>
      <c r="B753" s="1" t="s">
        <v>159</v>
      </c>
      <c r="C753" s="47"/>
      <c r="D753" s="49">
        <v>185</v>
      </c>
      <c r="E753" s="48">
        <v>180</v>
      </c>
      <c r="F753" s="49"/>
      <c r="G753" s="48"/>
      <c r="H753" s="49"/>
      <c r="I753" s="48"/>
      <c r="J753" s="49"/>
      <c r="K753" s="34"/>
    </row>
    <row r="754" spans="1:17" ht="30.75" thickBot="1">
      <c r="A754" s="9" t="s">
        <v>191</v>
      </c>
      <c r="B754" s="9" t="s">
        <v>455</v>
      </c>
      <c r="C754" s="121">
        <v>20</v>
      </c>
      <c r="D754" s="122">
        <v>20</v>
      </c>
      <c r="E754" s="123">
        <v>20</v>
      </c>
      <c r="F754" s="122">
        <v>0.75</v>
      </c>
      <c r="G754" s="123">
        <v>6.1</v>
      </c>
      <c r="H754" s="122">
        <v>12.5</v>
      </c>
      <c r="I754" s="123">
        <v>108.5</v>
      </c>
      <c r="J754" s="122"/>
      <c r="K754" s="65" t="s">
        <v>456</v>
      </c>
    </row>
    <row r="755" spans="1:17" s="58" customFormat="1" ht="16.5" thickBot="1">
      <c r="A755" s="51" t="s">
        <v>39</v>
      </c>
      <c r="B755" s="52"/>
      <c r="C755" s="53">
        <v>200</v>
      </c>
      <c r="D755" s="95"/>
      <c r="E755" s="59"/>
      <c r="F755" s="154">
        <f>F752+F754</f>
        <v>5.97</v>
      </c>
      <c r="G755" s="56">
        <f>G752+G754</f>
        <v>10.6</v>
      </c>
      <c r="H755" s="154">
        <f>H752+H754</f>
        <v>20.059999999999999</v>
      </c>
      <c r="I755" s="56">
        <f>I752+I754</f>
        <v>200.5</v>
      </c>
      <c r="J755" s="154">
        <f>J752+J754</f>
        <v>0.45</v>
      </c>
      <c r="K755" s="57"/>
    </row>
    <row r="756" spans="1:17">
      <c r="A756" s="18"/>
      <c r="B756" s="170" t="s">
        <v>41</v>
      </c>
      <c r="C756" s="42"/>
      <c r="D756" s="88"/>
      <c r="E756" s="111"/>
      <c r="F756" s="88"/>
      <c r="G756" s="22"/>
      <c r="H756" s="88"/>
      <c r="I756" s="22"/>
      <c r="J756" s="100"/>
      <c r="K756" s="24"/>
    </row>
    <row r="757" spans="1:17" s="181" customFormat="1" ht="27.75" customHeight="1">
      <c r="A757" s="524" t="s">
        <v>488</v>
      </c>
      <c r="B757" s="525"/>
      <c r="C757" s="526">
        <v>60</v>
      </c>
      <c r="D757" s="527"/>
      <c r="E757" s="526"/>
      <c r="F757" s="528">
        <v>0.69</v>
      </c>
      <c r="G757" s="529">
        <v>3.11</v>
      </c>
      <c r="H757" s="528">
        <v>4.32</v>
      </c>
      <c r="I757" s="529">
        <v>48.06</v>
      </c>
      <c r="J757" s="528"/>
      <c r="K757" s="526" t="s">
        <v>489</v>
      </c>
    </row>
    <row r="758" spans="1:17" s="181" customFormat="1" ht="15" customHeight="1">
      <c r="A758" s="524"/>
      <c r="B758" s="525" t="s">
        <v>71</v>
      </c>
      <c r="C758" s="526"/>
      <c r="D758" s="527">
        <v>19.2</v>
      </c>
      <c r="E758" s="526">
        <v>15</v>
      </c>
      <c r="F758" s="528"/>
      <c r="G758" s="529"/>
      <c r="H758" s="528"/>
      <c r="I758" s="529"/>
      <c r="J758" s="528"/>
      <c r="K758" s="526"/>
    </row>
    <row r="759" spans="1:17" s="181" customFormat="1" ht="15" customHeight="1">
      <c r="A759" s="524"/>
      <c r="B759" s="525" t="s">
        <v>47</v>
      </c>
      <c r="C759" s="526"/>
      <c r="D759" s="527">
        <v>11.25</v>
      </c>
      <c r="E759" s="526">
        <v>9</v>
      </c>
      <c r="F759" s="528"/>
      <c r="G759" s="529"/>
      <c r="H759" s="528"/>
      <c r="I759" s="529"/>
      <c r="J759" s="528"/>
      <c r="K759" s="526"/>
    </row>
    <row r="760" spans="1:17" s="181" customFormat="1" ht="15" customHeight="1">
      <c r="A760" s="524"/>
      <c r="B760" s="525" t="s">
        <v>189</v>
      </c>
      <c r="C760" s="526"/>
      <c r="D760" s="527">
        <v>22.5</v>
      </c>
      <c r="E760" s="526">
        <v>18</v>
      </c>
      <c r="F760" s="528"/>
      <c r="G760" s="529"/>
      <c r="H760" s="528"/>
      <c r="I760" s="529"/>
      <c r="J760" s="528"/>
      <c r="K760" s="526"/>
    </row>
    <row r="761" spans="1:17" s="181" customFormat="1" ht="15" customHeight="1">
      <c r="A761" s="524"/>
      <c r="B761" s="525" t="s">
        <v>490</v>
      </c>
      <c r="C761" s="526"/>
      <c r="D761" s="527">
        <v>17.100000000000001</v>
      </c>
      <c r="E761" s="526">
        <v>15</v>
      </c>
      <c r="F761" s="528"/>
      <c r="G761" s="529"/>
      <c r="H761" s="528"/>
      <c r="I761" s="529"/>
      <c r="J761" s="528"/>
      <c r="K761" s="526"/>
    </row>
    <row r="762" spans="1:17" s="181" customFormat="1" ht="15" customHeight="1">
      <c r="A762" s="524"/>
      <c r="B762" s="525" t="s">
        <v>48</v>
      </c>
      <c r="C762" s="672"/>
      <c r="D762" s="526">
        <v>3</v>
      </c>
      <c r="E762" s="526">
        <v>3</v>
      </c>
      <c r="F762" s="528"/>
      <c r="G762" s="529"/>
      <c r="H762" s="528"/>
      <c r="I762" s="529"/>
      <c r="J762" s="528"/>
      <c r="K762" s="526"/>
    </row>
    <row r="763" spans="1:17" ht="31.5">
      <c r="A763" s="176" t="s">
        <v>414</v>
      </c>
      <c r="B763" s="73"/>
      <c r="C763" s="177" t="s">
        <v>335</v>
      </c>
      <c r="D763" s="178"/>
      <c r="E763" s="178"/>
      <c r="F763" s="179">
        <v>3.77</v>
      </c>
      <c r="G763" s="180">
        <v>4.26</v>
      </c>
      <c r="H763" s="179">
        <v>13.55</v>
      </c>
      <c r="I763" s="180">
        <v>117.36</v>
      </c>
      <c r="J763" s="419">
        <v>4.1399999999999997</v>
      </c>
      <c r="K763" s="78" t="s">
        <v>286</v>
      </c>
      <c r="L763" s="49"/>
      <c r="M763" s="49"/>
      <c r="N763" s="49"/>
      <c r="O763" s="49"/>
      <c r="P763" s="49"/>
      <c r="Q763" s="9"/>
    </row>
    <row r="764" spans="1:17">
      <c r="A764" s="1"/>
      <c r="B764" s="9" t="s">
        <v>132</v>
      </c>
      <c r="C764" s="66"/>
      <c r="D764" s="47">
        <v>79.8</v>
      </c>
      <c r="E764" s="47">
        <v>60</v>
      </c>
      <c r="F764" s="43"/>
      <c r="G764" s="48"/>
      <c r="H764" s="43"/>
      <c r="I764" s="48"/>
      <c r="J764" s="46"/>
      <c r="K764" s="34"/>
      <c r="L764" s="49"/>
      <c r="M764" s="49"/>
      <c r="N764" s="49"/>
      <c r="O764" s="49"/>
      <c r="P764" s="49"/>
      <c r="Q764" s="9"/>
    </row>
    <row r="765" spans="1:17">
      <c r="A765" s="1"/>
      <c r="B765" s="9" t="s">
        <v>47</v>
      </c>
      <c r="C765" s="66"/>
      <c r="D765" s="47">
        <v>9</v>
      </c>
      <c r="E765" s="48">
        <v>7.2</v>
      </c>
      <c r="F765" s="43"/>
      <c r="G765" s="48"/>
      <c r="H765" s="43"/>
      <c r="I765" s="48"/>
      <c r="J765" s="46"/>
      <c r="K765" s="34"/>
      <c r="L765" s="49"/>
      <c r="M765" s="49"/>
      <c r="N765" s="49"/>
      <c r="O765" s="49"/>
      <c r="P765" s="49"/>
      <c r="Q765" s="9"/>
    </row>
    <row r="766" spans="1:17">
      <c r="A766" s="1"/>
      <c r="B766" s="9" t="s">
        <v>42</v>
      </c>
      <c r="C766" s="66"/>
      <c r="D766" s="47">
        <v>8.6</v>
      </c>
      <c r="E766" s="48">
        <v>7.2</v>
      </c>
      <c r="F766" s="43"/>
      <c r="G766" s="48"/>
      <c r="H766" s="43"/>
      <c r="I766" s="48"/>
      <c r="J766" s="46"/>
      <c r="K766" s="34"/>
      <c r="L766" s="49"/>
      <c r="M766" s="49"/>
      <c r="N766" s="49"/>
      <c r="O766" s="49"/>
      <c r="P766" s="49"/>
      <c r="Q766" s="9"/>
    </row>
    <row r="767" spans="1:17">
      <c r="A767" s="1"/>
      <c r="B767" s="9" t="s">
        <v>48</v>
      </c>
      <c r="C767" s="66"/>
      <c r="D767" s="47">
        <v>1.8</v>
      </c>
      <c r="E767" s="47">
        <v>1.8</v>
      </c>
      <c r="F767" s="43"/>
      <c r="G767" s="48"/>
      <c r="H767" s="43"/>
      <c r="I767" s="48"/>
      <c r="J767" s="46"/>
      <c r="K767" s="34"/>
      <c r="L767" s="49"/>
      <c r="M767" s="49"/>
      <c r="N767" s="49"/>
      <c r="O767" s="49"/>
      <c r="P767" s="49"/>
      <c r="Q767" s="9"/>
    </row>
    <row r="768" spans="1:17">
      <c r="A768" s="1"/>
      <c r="B768" s="15" t="s">
        <v>190</v>
      </c>
      <c r="C768" s="66"/>
      <c r="D768" s="47">
        <v>0.6</v>
      </c>
      <c r="E768" s="47">
        <v>0.6</v>
      </c>
      <c r="F768" s="43"/>
      <c r="G768" s="48"/>
      <c r="H768" s="43"/>
      <c r="I768" s="48"/>
      <c r="J768" s="46"/>
      <c r="K768" s="34"/>
      <c r="L768" s="49"/>
      <c r="M768" s="49"/>
      <c r="N768" s="49"/>
      <c r="O768" s="49"/>
      <c r="P768" s="49"/>
      <c r="Q768" s="9"/>
    </row>
    <row r="769" spans="1:17">
      <c r="A769" s="1"/>
      <c r="B769" s="9" t="s">
        <v>85</v>
      </c>
      <c r="C769" s="66"/>
      <c r="D769" s="47">
        <v>135</v>
      </c>
      <c r="E769" s="47">
        <v>135</v>
      </c>
      <c r="F769" s="43"/>
      <c r="G769" s="48"/>
      <c r="H769" s="43"/>
      <c r="I769" s="48"/>
      <c r="J769" s="46"/>
      <c r="K769" s="34"/>
      <c r="L769" s="49"/>
      <c r="M769" s="49"/>
      <c r="N769" s="49"/>
      <c r="O769" s="49"/>
      <c r="P769" s="49"/>
      <c r="Q769" s="9"/>
    </row>
    <row r="770" spans="1:17">
      <c r="A770" s="1"/>
      <c r="B770" s="9" t="s">
        <v>287</v>
      </c>
      <c r="C770" s="66"/>
      <c r="D770" s="113"/>
      <c r="E770" s="47">
        <v>18</v>
      </c>
      <c r="F770" s="49"/>
      <c r="G770" s="48"/>
      <c r="H770" s="49"/>
      <c r="I770" s="48"/>
      <c r="J770" s="64"/>
      <c r="K770" s="34"/>
      <c r="L770" s="49"/>
      <c r="M770" s="49"/>
      <c r="N770" s="49"/>
      <c r="O770" s="49"/>
      <c r="P770" s="49"/>
      <c r="Q770" s="9"/>
    </row>
    <row r="771" spans="1:17">
      <c r="A771" s="1"/>
      <c r="B771" s="9" t="s">
        <v>94</v>
      </c>
      <c r="C771" s="66"/>
      <c r="D771" s="113">
        <v>5.5</v>
      </c>
      <c r="E771" s="47">
        <v>5.5</v>
      </c>
      <c r="F771" s="49"/>
      <c r="G771" s="48"/>
      <c r="H771" s="49"/>
      <c r="I771" s="48"/>
      <c r="J771" s="64"/>
      <c r="K771" s="34"/>
      <c r="L771" s="49"/>
      <c r="M771" s="49"/>
      <c r="N771" s="49"/>
      <c r="O771" s="49"/>
      <c r="P771" s="49"/>
      <c r="Q771" s="9"/>
    </row>
    <row r="772" spans="1:17">
      <c r="A772" s="1"/>
      <c r="B772" s="9" t="s">
        <v>31</v>
      </c>
      <c r="C772" s="66"/>
      <c r="D772" s="113">
        <v>0.6</v>
      </c>
      <c r="E772" s="47">
        <v>0.6</v>
      </c>
      <c r="F772" s="49"/>
      <c r="G772" s="48"/>
      <c r="H772" s="49"/>
      <c r="I772" s="48"/>
      <c r="J772" s="64"/>
      <c r="K772" s="34"/>
      <c r="L772" s="49"/>
      <c r="M772" s="49"/>
      <c r="N772" s="49"/>
      <c r="O772" s="49"/>
      <c r="P772" s="49"/>
      <c r="Q772" s="9"/>
    </row>
    <row r="773" spans="1:17">
      <c r="A773" s="1"/>
      <c r="B773" s="9" t="s">
        <v>56</v>
      </c>
      <c r="C773" s="66"/>
      <c r="D773" s="48">
        <v>1.92</v>
      </c>
      <c r="E773" s="47">
        <v>1.6</v>
      </c>
      <c r="F773" s="49"/>
      <c r="G773" s="48"/>
      <c r="H773" s="49"/>
      <c r="I773" s="48"/>
      <c r="J773" s="64"/>
      <c r="K773" s="34"/>
    </row>
    <row r="774" spans="1:17">
      <c r="A774" s="1"/>
      <c r="B774" s="9" t="s">
        <v>66</v>
      </c>
      <c r="C774" s="66"/>
      <c r="D774" s="113">
        <v>8.8000000000000007</v>
      </c>
      <c r="E774" s="47">
        <v>8.8000000000000007</v>
      </c>
      <c r="F774" s="49"/>
      <c r="G774" s="48"/>
      <c r="H774" s="49"/>
      <c r="I774" s="48"/>
      <c r="J774" s="64"/>
      <c r="K774" s="34"/>
    </row>
    <row r="775" spans="1:17">
      <c r="A775" s="1"/>
      <c r="B775" s="9" t="s">
        <v>210</v>
      </c>
      <c r="C775" s="50"/>
      <c r="D775" s="48">
        <v>0.16</v>
      </c>
      <c r="E775" s="48">
        <v>0.16</v>
      </c>
      <c r="F775" s="49"/>
      <c r="G775" s="48"/>
      <c r="H775" s="49"/>
      <c r="I775" s="48"/>
      <c r="J775" s="46"/>
      <c r="K775" s="34"/>
    </row>
    <row r="776" spans="1:17">
      <c r="A776" s="1"/>
      <c r="B776" s="9" t="s">
        <v>147</v>
      </c>
      <c r="C776" s="50"/>
      <c r="D776" s="48"/>
      <c r="E776" s="48">
        <v>16.2</v>
      </c>
      <c r="F776" s="49"/>
      <c r="G776" s="48"/>
      <c r="H776" s="49"/>
      <c r="I776" s="48"/>
      <c r="J776" s="46"/>
      <c r="K776" s="34"/>
    </row>
    <row r="777" spans="1:17">
      <c r="A777" s="1"/>
      <c r="B777" s="9" t="s">
        <v>288</v>
      </c>
      <c r="C777" s="50"/>
      <c r="D777" s="48"/>
      <c r="E777" s="48">
        <v>18</v>
      </c>
      <c r="F777" s="49"/>
      <c r="G777" s="48"/>
      <c r="H777" s="49"/>
      <c r="I777" s="48"/>
      <c r="J777" s="46"/>
      <c r="K777" s="34"/>
    </row>
    <row r="778" spans="1:17" ht="31.5">
      <c r="A778" s="69" t="s">
        <v>289</v>
      </c>
      <c r="C778" s="47">
        <v>70</v>
      </c>
      <c r="D778" s="49"/>
      <c r="E778" s="48"/>
      <c r="F778" s="49">
        <v>10.38</v>
      </c>
      <c r="G778" s="48">
        <v>8.1</v>
      </c>
      <c r="H778" s="49">
        <v>14.95</v>
      </c>
      <c r="I778" s="48">
        <v>154.75</v>
      </c>
      <c r="J778" s="49">
        <v>7.0000000000000007E-2</v>
      </c>
      <c r="K778" s="34" t="s">
        <v>290</v>
      </c>
    </row>
    <row r="779" spans="1:17">
      <c r="A779" s="1"/>
      <c r="B779" s="15" t="s">
        <v>213</v>
      </c>
      <c r="C779" s="184"/>
      <c r="D779" s="188">
        <v>84.9</v>
      </c>
      <c r="E779" s="184">
        <v>55.13</v>
      </c>
      <c r="F779" s="49"/>
      <c r="G779" s="48"/>
      <c r="H779" s="49"/>
      <c r="I779" s="48"/>
      <c r="J779" s="49"/>
      <c r="K779" s="34"/>
    </row>
    <row r="780" spans="1:17">
      <c r="A780" s="1"/>
      <c r="B780" s="15" t="s">
        <v>215</v>
      </c>
      <c r="C780" s="184"/>
      <c r="D780" s="188">
        <v>57.89</v>
      </c>
      <c r="E780" s="184">
        <v>55.13</v>
      </c>
      <c r="F780" s="49"/>
      <c r="G780" s="48"/>
      <c r="H780" s="49"/>
      <c r="I780" s="48"/>
      <c r="J780" s="49"/>
      <c r="K780" s="34"/>
    </row>
    <row r="781" spans="1:17">
      <c r="A781" s="1"/>
      <c r="B781" s="73" t="s">
        <v>83</v>
      </c>
      <c r="C781" s="184"/>
      <c r="D781" s="188">
        <v>16.53</v>
      </c>
      <c r="E781" s="184">
        <v>13.12</v>
      </c>
      <c r="F781" s="49"/>
      <c r="G781" s="48"/>
      <c r="H781" s="49"/>
      <c r="I781" s="48"/>
      <c r="J781" s="49"/>
      <c r="K781" s="34"/>
    </row>
    <row r="782" spans="1:17">
      <c r="A782" s="1"/>
      <c r="B782" s="73" t="s">
        <v>42</v>
      </c>
      <c r="C782" s="184"/>
      <c r="D782" s="188">
        <v>18</v>
      </c>
      <c r="E782" s="184">
        <v>15</v>
      </c>
      <c r="G782" s="45"/>
      <c r="I782" s="45"/>
      <c r="K782" s="34"/>
    </row>
    <row r="783" spans="1:17">
      <c r="A783" s="1"/>
      <c r="B783" s="73" t="s">
        <v>48</v>
      </c>
      <c r="C783" s="184"/>
      <c r="D783" s="188">
        <v>1.5</v>
      </c>
      <c r="E783" s="184">
        <v>1.5</v>
      </c>
      <c r="G783" s="45"/>
      <c r="I783" s="45"/>
      <c r="K783" s="34"/>
    </row>
    <row r="784" spans="1:17">
      <c r="A784" s="1"/>
      <c r="B784" s="73" t="s">
        <v>150</v>
      </c>
      <c r="C784" s="184"/>
      <c r="D784" s="188"/>
      <c r="E784" s="184">
        <v>8</v>
      </c>
      <c r="G784" s="45"/>
      <c r="I784" s="45"/>
      <c r="K784" s="34"/>
    </row>
    <row r="785" spans="1:11">
      <c r="A785" s="1"/>
      <c r="B785" s="73" t="s">
        <v>190</v>
      </c>
      <c r="C785" s="184"/>
      <c r="D785" s="188">
        <v>0.56999999999999995</v>
      </c>
      <c r="E785" s="184">
        <v>0.56999999999999995</v>
      </c>
      <c r="G785" s="48"/>
      <c r="H785" s="49"/>
      <c r="I785" s="48"/>
      <c r="J785" s="49"/>
      <c r="K785" s="34"/>
    </row>
    <row r="786" spans="1:11">
      <c r="A786" s="1"/>
      <c r="B786" s="73" t="s">
        <v>56</v>
      </c>
      <c r="C786" s="184"/>
      <c r="D786" s="188">
        <v>0.84</v>
      </c>
      <c r="E786" s="184">
        <v>0.7</v>
      </c>
      <c r="G786" s="48"/>
      <c r="H786" s="49"/>
      <c r="I786" s="48"/>
      <c r="J786" s="49"/>
      <c r="K786" s="34"/>
    </row>
    <row r="787" spans="1:11">
      <c r="B787" s="15" t="s">
        <v>52</v>
      </c>
      <c r="C787" s="184"/>
      <c r="D787" s="188">
        <v>5.25</v>
      </c>
      <c r="E787" s="184">
        <v>5.25</v>
      </c>
      <c r="G787" s="48"/>
      <c r="H787" s="49"/>
      <c r="I787" s="48"/>
      <c r="J787" s="49"/>
      <c r="K787" s="34"/>
    </row>
    <row r="788" spans="1:11">
      <c r="B788" s="15" t="s">
        <v>50</v>
      </c>
      <c r="C788" s="184"/>
      <c r="D788" s="188"/>
      <c r="E788" s="184">
        <v>82.6</v>
      </c>
      <c r="G788" s="48"/>
      <c r="H788" s="49"/>
      <c r="I788" s="48"/>
      <c r="J788" s="49"/>
      <c r="K788" s="34"/>
    </row>
    <row r="789" spans="1:11">
      <c r="B789" s="73" t="s">
        <v>130</v>
      </c>
      <c r="C789" s="184"/>
      <c r="D789" s="188">
        <v>2.6</v>
      </c>
      <c r="E789" s="184">
        <v>2.6</v>
      </c>
      <c r="G789" s="48"/>
      <c r="H789" s="49"/>
      <c r="I789" s="48"/>
      <c r="J789" s="49"/>
      <c r="K789" s="34"/>
    </row>
    <row r="790" spans="1:11" ht="31.5">
      <c r="A790" s="1" t="s">
        <v>238</v>
      </c>
      <c r="B790" s="12"/>
      <c r="C790" s="92" t="s">
        <v>291</v>
      </c>
      <c r="D790" s="93"/>
      <c r="E790" s="94"/>
      <c r="F790" s="93">
        <v>3.1320000000000001</v>
      </c>
      <c r="G790" s="94">
        <v>2.4750000000000001</v>
      </c>
      <c r="H790" s="93">
        <v>31.716999999999999</v>
      </c>
      <c r="I790" s="94">
        <v>161.79</v>
      </c>
      <c r="J790" s="8"/>
      <c r="K790" s="34" t="s">
        <v>221</v>
      </c>
    </row>
    <row r="791" spans="1:11">
      <c r="A791" s="89"/>
      <c r="B791" s="12" t="s">
        <v>25</v>
      </c>
      <c r="C791" s="92"/>
      <c r="D791" s="93">
        <v>46.8</v>
      </c>
      <c r="E791" s="94">
        <v>46.8</v>
      </c>
      <c r="F791" s="93"/>
      <c r="G791" s="94"/>
      <c r="H791" s="93"/>
      <c r="I791" s="94"/>
      <c r="J791" s="8"/>
      <c r="K791" s="34"/>
    </row>
    <row r="792" spans="1:11">
      <c r="A792" s="89"/>
      <c r="B792" s="12" t="s">
        <v>190</v>
      </c>
      <c r="C792" s="92"/>
      <c r="D792" s="93">
        <v>0.6</v>
      </c>
      <c r="E792" s="94">
        <v>0.6</v>
      </c>
      <c r="F792" s="93"/>
      <c r="G792" s="94"/>
      <c r="H792" s="93"/>
      <c r="I792" s="94"/>
      <c r="J792" s="8"/>
      <c r="K792" s="34"/>
    </row>
    <row r="793" spans="1:11">
      <c r="A793" s="89"/>
      <c r="B793" s="89" t="s">
        <v>170</v>
      </c>
      <c r="C793" s="92"/>
      <c r="D793" s="93">
        <v>281.7</v>
      </c>
      <c r="E793" s="94">
        <v>281.7</v>
      </c>
      <c r="F793" s="93"/>
      <c r="G793" s="94"/>
      <c r="H793" s="93"/>
      <c r="I793" s="94"/>
      <c r="J793" s="8"/>
      <c r="K793" s="34"/>
    </row>
    <row r="794" spans="1:11">
      <c r="A794" s="89"/>
      <c r="B794" s="12" t="s">
        <v>31</v>
      </c>
      <c r="C794" s="92"/>
      <c r="D794" s="93">
        <v>2</v>
      </c>
      <c r="E794" s="94">
        <v>2</v>
      </c>
      <c r="F794" s="93"/>
      <c r="G794" s="94"/>
      <c r="H794" s="93"/>
      <c r="I794" s="94"/>
      <c r="J794" s="8"/>
      <c r="K794" s="34"/>
    </row>
    <row r="795" spans="1:11">
      <c r="A795" s="1" t="s">
        <v>318</v>
      </c>
      <c r="C795" s="68">
        <v>180</v>
      </c>
      <c r="D795" s="67"/>
      <c r="E795" s="113"/>
      <c r="F795" s="49">
        <v>0.4</v>
      </c>
      <c r="G795" s="48">
        <v>1.7999999999999999E-2</v>
      </c>
      <c r="H795" s="49">
        <v>16.600000000000001</v>
      </c>
      <c r="I795" s="48">
        <v>68.2</v>
      </c>
      <c r="J795" s="49">
        <v>2.44</v>
      </c>
      <c r="K795" s="34" t="s">
        <v>334</v>
      </c>
    </row>
    <row r="796" spans="1:11">
      <c r="A796" s="1"/>
      <c r="B796" s="9" t="s">
        <v>319</v>
      </c>
      <c r="C796" s="68"/>
      <c r="D796" s="67">
        <v>18.399999999999999</v>
      </c>
      <c r="E796" s="113">
        <v>18</v>
      </c>
      <c r="F796" s="49"/>
      <c r="G796" s="48"/>
      <c r="H796" s="49"/>
      <c r="I796" s="48"/>
      <c r="J796" s="49"/>
      <c r="K796" s="34"/>
    </row>
    <row r="797" spans="1:11">
      <c r="A797" s="1"/>
      <c r="B797" s="9" t="s">
        <v>29</v>
      </c>
      <c r="C797" s="68"/>
      <c r="D797" s="67">
        <v>6</v>
      </c>
      <c r="E797" s="113">
        <v>6</v>
      </c>
      <c r="F797" s="49"/>
      <c r="G797" s="48"/>
      <c r="H797" s="49"/>
      <c r="I797" s="48"/>
      <c r="J797" s="49"/>
      <c r="K797" s="34"/>
    </row>
    <row r="798" spans="1:11">
      <c r="A798" s="1"/>
      <c r="B798" s="9" t="s">
        <v>66</v>
      </c>
      <c r="C798" s="68"/>
      <c r="D798" s="67">
        <v>183</v>
      </c>
      <c r="E798" s="113">
        <v>183</v>
      </c>
      <c r="F798" s="49"/>
      <c r="G798" s="48"/>
      <c r="H798" s="49"/>
      <c r="I798" s="48"/>
      <c r="J798" s="49"/>
      <c r="K798" s="34"/>
    </row>
    <row r="799" spans="1:11" ht="33" customHeight="1" thickBot="1">
      <c r="A799" s="35" t="s">
        <v>209</v>
      </c>
      <c r="B799" s="36"/>
      <c r="C799" s="108">
        <v>45</v>
      </c>
      <c r="D799" s="84">
        <v>45</v>
      </c>
      <c r="E799" s="81">
        <v>45</v>
      </c>
      <c r="F799" s="49">
        <v>2.9729729729729724</v>
      </c>
      <c r="G799" s="81">
        <v>0.54054054054054046</v>
      </c>
      <c r="H799" s="49">
        <v>17.837837837837839</v>
      </c>
      <c r="I799" s="48">
        <v>89.189189189189179</v>
      </c>
      <c r="J799" s="49"/>
      <c r="K799" s="80" t="s">
        <v>177</v>
      </c>
    </row>
    <row r="800" spans="1:11" s="58" customFormat="1" ht="16.5" thickBot="1">
      <c r="A800" s="51" t="s">
        <v>39</v>
      </c>
      <c r="B800" s="52"/>
      <c r="C800" s="666">
        <f>C799+C795+132+C778+C763+C757</f>
        <v>667</v>
      </c>
      <c r="D800" s="95"/>
      <c r="E800" s="55"/>
      <c r="F800" s="56">
        <f>F799+F795+F790+F778+F763+F757</f>
        <v>21.344972972972975</v>
      </c>
      <c r="G800" s="56">
        <f>G799+G795+G790+G778+G763+G757</f>
        <v>18.503540540540541</v>
      </c>
      <c r="H800" s="56">
        <f>H799+H795+H790+H778+H763+H757</f>
        <v>98.974837837837839</v>
      </c>
      <c r="I800" s="56">
        <f>I799+I795+I790+I778+I763+I757</f>
        <v>639.34918918918925</v>
      </c>
      <c r="J800" s="56">
        <f>J799+J795+J790+J778+J763+J757</f>
        <v>6.6499999999999995</v>
      </c>
      <c r="K800" s="193"/>
    </row>
    <row r="801" spans="1:11" ht="23.25" customHeight="1">
      <c r="A801" s="1"/>
      <c r="B801" s="87" t="s">
        <v>394</v>
      </c>
      <c r="C801" s="92"/>
      <c r="D801" s="91"/>
      <c r="E801" s="92"/>
      <c r="F801" s="118"/>
      <c r="G801" s="118"/>
      <c r="H801" s="118"/>
      <c r="I801" s="94"/>
      <c r="J801" s="93"/>
      <c r="K801" s="34"/>
    </row>
    <row r="802" spans="1:11" s="181" customFormat="1" ht="37.5" customHeight="1">
      <c r="A802" s="69" t="s">
        <v>298</v>
      </c>
      <c r="B802" s="73"/>
      <c r="C802" s="452" t="s">
        <v>409</v>
      </c>
      <c r="D802" s="188"/>
      <c r="E802" s="565"/>
      <c r="F802" s="71">
        <v>2.95</v>
      </c>
      <c r="G802" s="139">
        <v>3.36</v>
      </c>
      <c r="H802" s="71">
        <v>14.64</v>
      </c>
      <c r="I802" s="71">
        <v>123.78</v>
      </c>
      <c r="J802" s="139"/>
      <c r="K802" s="140" t="s">
        <v>412</v>
      </c>
    </row>
    <row r="803" spans="1:11" s="181" customFormat="1" ht="15.75" customHeight="1">
      <c r="A803" s="69"/>
      <c r="B803" s="73" t="s">
        <v>299</v>
      </c>
      <c r="C803" s="452"/>
      <c r="D803" s="188">
        <v>21.7</v>
      </c>
      <c r="E803" s="565">
        <v>21.7</v>
      </c>
      <c r="F803" s="71"/>
      <c r="G803" s="139"/>
      <c r="H803" s="71"/>
      <c r="I803" s="71"/>
      <c r="J803" s="139"/>
      <c r="K803" s="78"/>
    </row>
    <row r="804" spans="1:11" s="181" customFormat="1" ht="15.75" customHeight="1">
      <c r="A804" s="69"/>
      <c r="B804" s="73" t="s">
        <v>405</v>
      </c>
      <c r="C804" s="452"/>
      <c r="D804" s="188">
        <v>0.7</v>
      </c>
      <c r="E804" s="565">
        <v>0.7</v>
      </c>
      <c r="F804" s="71"/>
      <c r="G804" s="71"/>
      <c r="H804" s="71"/>
      <c r="I804" s="71"/>
      <c r="J804" s="139"/>
      <c r="K804" s="78"/>
    </row>
    <row r="805" spans="1:11" s="181" customFormat="1" ht="15.75" customHeight="1">
      <c r="A805" s="69"/>
      <c r="B805" s="73" t="s">
        <v>353</v>
      </c>
      <c r="C805" s="452"/>
      <c r="D805" s="188">
        <v>2.1</v>
      </c>
      <c r="E805" s="565">
        <v>1.75</v>
      </c>
      <c r="F805" s="71"/>
      <c r="G805" s="139"/>
      <c r="H805" s="71"/>
      <c r="I805" s="71"/>
      <c r="J805" s="139"/>
      <c r="K805" s="78"/>
    </row>
    <row r="806" spans="1:11" s="181" customFormat="1" ht="15.75" customHeight="1">
      <c r="A806" s="69"/>
      <c r="B806" s="73" t="s">
        <v>57</v>
      </c>
      <c r="C806" s="452"/>
      <c r="D806" s="188">
        <v>1.75</v>
      </c>
      <c r="E806" s="565">
        <v>1.75</v>
      </c>
      <c r="F806" s="71"/>
      <c r="G806" s="139"/>
      <c r="H806" s="71"/>
      <c r="I806" s="71"/>
      <c r="J806" s="535"/>
      <c r="K806" s="78"/>
    </row>
    <row r="807" spans="1:11" s="181" customFormat="1" ht="21" customHeight="1">
      <c r="A807" s="69"/>
      <c r="B807" s="73" t="s">
        <v>160</v>
      </c>
      <c r="C807" s="452"/>
      <c r="D807" s="188">
        <v>8.75</v>
      </c>
      <c r="E807" s="565">
        <v>8.75</v>
      </c>
      <c r="F807" s="71"/>
      <c r="G807" s="139"/>
      <c r="H807" s="71"/>
      <c r="I807" s="71"/>
      <c r="J807" s="535"/>
      <c r="K807" s="78"/>
    </row>
    <row r="808" spans="1:11" s="181" customFormat="1" ht="15" customHeight="1">
      <c r="A808" s="69"/>
      <c r="B808" s="73" t="s">
        <v>392</v>
      </c>
      <c r="C808" s="452"/>
      <c r="D808" s="188">
        <v>0.7</v>
      </c>
      <c r="E808" s="566">
        <v>0.7</v>
      </c>
      <c r="F808" s="71"/>
      <c r="G808" s="139"/>
      <c r="H808" s="71"/>
      <c r="I808" s="71"/>
      <c r="J808" s="535"/>
      <c r="K808" s="78"/>
    </row>
    <row r="809" spans="1:11" s="181" customFormat="1" ht="15" customHeight="1">
      <c r="A809" s="69"/>
      <c r="B809" s="73" t="s">
        <v>95</v>
      </c>
      <c r="C809" s="452"/>
      <c r="D809" s="188">
        <v>0.28000000000000003</v>
      </c>
      <c r="E809" s="565">
        <v>0.28000000000000003</v>
      </c>
      <c r="F809" s="71"/>
      <c r="G809" s="139"/>
      <c r="H809" s="71"/>
      <c r="I809" s="71"/>
      <c r="J809" s="535"/>
      <c r="K809" s="78"/>
    </row>
    <row r="810" spans="1:11" s="181" customFormat="1" ht="23.25" customHeight="1">
      <c r="A810" s="69"/>
      <c r="B810" s="74" t="s">
        <v>217</v>
      </c>
      <c r="C810" s="452"/>
      <c r="D810" s="188">
        <v>0.28000000000000003</v>
      </c>
      <c r="E810" s="565">
        <v>0.28000000000000003</v>
      </c>
      <c r="F810" s="71"/>
      <c r="G810" s="139"/>
      <c r="H810" s="71"/>
      <c r="I810" s="71"/>
      <c r="J810" s="535"/>
      <c r="K810" s="78"/>
    </row>
    <row r="811" spans="1:11" s="181" customFormat="1" ht="15" customHeight="1">
      <c r="A811" s="73"/>
      <c r="B811" s="73" t="s">
        <v>147</v>
      </c>
      <c r="C811" s="184"/>
      <c r="D811" s="139"/>
      <c r="E811" s="71">
        <v>35</v>
      </c>
      <c r="F811" s="71"/>
      <c r="G811" s="139"/>
      <c r="H811" s="71"/>
      <c r="I811" s="71"/>
      <c r="J811" s="535"/>
      <c r="K811" s="78"/>
    </row>
    <row r="812" spans="1:11" s="181" customFormat="1" ht="15" customHeight="1">
      <c r="A812" s="73"/>
      <c r="B812" s="73" t="s">
        <v>392</v>
      </c>
      <c r="C812" s="184"/>
      <c r="D812" s="139">
        <v>3.5</v>
      </c>
      <c r="E812" s="71">
        <v>3.5</v>
      </c>
      <c r="F812" s="71"/>
      <c r="G812" s="139"/>
      <c r="H812" s="71"/>
      <c r="I812" s="71"/>
      <c r="J812" s="535"/>
      <c r="K812" s="78"/>
    </row>
    <row r="813" spans="1:11" s="181" customFormat="1" ht="15" customHeight="1">
      <c r="A813" s="73"/>
      <c r="B813" s="73" t="s">
        <v>57</v>
      </c>
      <c r="C813" s="184"/>
      <c r="D813" s="139">
        <v>1.75</v>
      </c>
      <c r="E813" s="71">
        <v>1.75</v>
      </c>
      <c r="F813" s="71"/>
      <c r="G813" s="139"/>
      <c r="H813" s="71"/>
      <c r="I813" s="71"/>
      <c r="J813" s="535"/>
      <c r="K813" s="78"/>
    </row>
    <row r="814" spans="1:11" s="181" customFormat="1" ht="15" customHeight="1">
      <c r="A814" s="73"/>
      <c r="B814" s="73" t="s">
        <v>50</v>
      </c>
      <c r="C814" s="184"/>
      <c r="D814" s="139"/>
      <c r="E814" s="71">
        <v>40.25</v>
      </c>
      <c r="F814" s="71"/>
      <c r="G814" s="139"/>
      <c r="H814" s="71"/>
      <c r="I814" s="71"/>
      <c r="J814" s="535"/>
      <c r="K814" s="78"/>
    </row>
    <row r="815" spans="1:11" s="181" customFormat="1" ht="15" customHeight="1">
      <c r="A815" s="73"/>
      <c r="B815" s="73" t="s">
        <v>410</v>
      </c>
      <c r="C815" s="184"/>
      <c r="D815" s="139">
        <v>0.6</v>
      </c>
      <c r="E815" s="71">
        <v>0.5</v>
      </c>
      <c r="F815" s="71"/>
      <c r="G815" s="139"/>
      <c r="H815" s="71"/>
      <c r="I815" s="71"/>
      <c r="J815" s="535"/>
      <c r="K815" s="78"/>
    </row>
    <row r="816" spans="1:11" s="181" customFormat="1" ht="30" customHeight="1">
      <c r="A816" s="73"/>
      <c r="B816" s="73" t="s">
        <v>411</v>
      </c>
      <c r="C816" s="184"/>
      <c r="D816" s="139">
        <v>0.1</v>
      </c>
      <c r="E816" s="71">
        <v>0.1</v>
      </c>
      <c r="F816" s="71"/>
      <c r="G816" s="139"/>
      <c r="H816" s="71"/>
      <c r="I816" s="71"/>
      <c r="J816" s="535"/>
      <c r="K816" s="78"/>
    </row>
    <row r="817" spans="1:11">
      <c r="A817" s="1" t="s">
        <v>76</v>
      </c>
      <c r="C817" s="48" t="s">
        <v>253</v>
      </c>
      <c r="D817" s="49"/>
      <c r="E817" s="48"/>
      <c r="F817" s="49">
        <v>0.13</v>
      </c>
      <c r="G817" s="48">
        <v>0.03</v>
      </c>
      <c r="H817" s="49">
        <v>6.2251798561151066</v>
      </c>
      <c r="I817" s="48">
        <v>26.48</v>
      </c>
      <c r="J817" s="49">
        <v>2.83</v>
      </c>
      <c r="K817" s="34" t="s">
        <v>77</v>
      </c>
    </row>
    <row r="818" spans="1:11">
      <c r="A818" s="1"/>
      <c r="B818" s="9" t="s">
        <v>208</v>
      </c>
      <c r="C818" s="47"/>
      <c r="D818" s="49">
        <v>0.45</v>
      </c>
      <c r="E818" s="48">
        <v>0.45</v>
      </c>
      <c r="F818" s="49"/>
      <c r="G818" s="48"/>
      <c r="H818" s="49"/>
      <c r="I818" s="48"/>
      <c r="J818" s="49"/>
      <c r="K818" s="34"/>
    </row>
    <row r="819" spans="1:11">
      <c r="A819" s="1"/>
      <c r="B819" s="9" t="s">
        <v>29</v>
      </c>
      <c r="C819" s="47"/>
      <c r="D819" s="49">
        <v>6</v>
      </c>
      <c r="E819" s="48">
        <v>6</v>
      </c>
      <c r="F819" s="49"/>
      <c r="G819" s="48"/>
      <c r="H819" s="49"/>
      <c r="I819" s="48"/>
      <c r="J819" s="49"/>
      <c r="K819" s="34"/>
    </row>
    <row r="820" spans="1:11">
      <c r="A820" s="1"/>
      <c r="B820" s="9" t="s">
        <v>78</v>
      </c>
      <c r="C820" s="47"/>
      <c r="D820" s="49">
        <v>8</v>
      </c>
      <c r="E820" s="48">
        <v>7</v>
      </c>
      <c r="F820" s="49"/>
      <c r="G820" s="48"/>
      <c r="H820" s="49"/>
      <c r="I820" s="48"/>
      <c r="J820" s="49"/>
      <c r="K820" s="34"/>
    </row>
    <row r="821" spans="1:11">
      <c r="A821" s="1"/>
      <c r="B821" s="9" t="s">
        <v>28</v>
      </c>
      <c r="C821" s="47"/>
      <c r="D821" s="49">
        <v>180</v>
      </c>
      <c r="E821" s="48">
        <v>180</v>
      </c>
      <c r="F821" s="49"/>
      <c r="G821" s="48"/>
      <c r="H821" s="49"/>
      <c r="I821" s="48"/>
      <c r="J821" s="49"/>
      <c r="K821" s="34"/>
    </row>
    <row r="822" spans="1:11" s="181" customFormat="1" ht="24" customHeight="1">
      <c r="A822" s="557" t="s">
        <v>54</v>
      </c>
      <c r="B822" s="509"/>
      <c r="C822" s="138">
        <v>100</v>
      </c>
      <c r="D822" s="511"/>
      <c r="E822" s="138"/>
      <c r="F822" s="512">
        <v>0.9</v>
      </c>
      <c r="G822" s="137">
        <v>0.2</v>
      </c>
      <c r="H822" s="512">
        <v>8.1</v>
      </c>
      <c r="I822" s="137">
        <v>43</v>
      </c>
      <c r="J822" s="512"/>
      <c r="K822" s="78" t="s">
        <v>140</v>
      </c>
    </row>
    <row r="823" spans="1:11" s="181" customFormat="1" ht="15" customHeight="1" thickBot="1">
      <c r="A823" s="557" t="s">
        <v>491</v>
      </c>
      <c r="B823" s="589"/>
      <c r="C823" s="137"/>
      <c r="D823" s="511">
        <v>100</v>
      </c>
      <c r="E823" s="138">
        <v>100</v>
      </c>
      <c r="F823" s="512"/>
      <c r="G823" s="137"/>
      <c r="H823" s="512"/>
      <c r="I823" s="137"/>
      <c r="J823" s="595"/>
      <c r="K823" s="78" t="s">
        <v>141</v>
      </c>
    </row>
    <row r="824" spans="1:11" s="58" customFormat="1" ht="16.5" thickBot="1">
      <c r="A824" s="695" t="s">
        <v>39</v>
      </c>
      <c r="B824" s="696"/>
      <c r="C824" s="53">
        <v>328</v>
      </c>
      <c r="D824" s="95"/>
      <c r="E824" s="55"/>
      <c r="F824" s="56">
        <f>F802+F817+F822</f>
        <v>3.98</v>
      </c>
      <c r="G824" s="56">
        <f t="shared" ref="G824:J824" si="10">G802+G817+G822</f>
        <v>3.59</v>
      </c>
      <c r="H824" s="56">
        <f t="shared" si="10"/>
        <v>28.965179856115107</v>
      </c>
      <c r="I824" s="56">
        <f t="shared" si="10"/>
        <v>193.26</v>
      </c>
      <c r="J824" s="56">
        <f t="shared" si="10"/>
        <v>2.83</v>
      </c>
      <c r="K824" s="57"/>
    </row>
    <row r="825" spans="1:11" s="58" customFormat="1" ht="15.75" customHeight="1" thickBot="1">
      <c r="A825" s="695" t="s">
        <v>62</v>
      </c>
      <c r="B825" s="696"/>
      <c r="C825" s="53">
        <f>C750+C755+C800+C824</f>
        <v>1599</v>
      </c>
      <c r="D825" s="53"/>
      <c r="E825" s="53"/>
      <c r="F825" s="56">
        <f>F750+F755+F800+F824</f>
        <v>44.349748515348885</v>
      </c>
      <c r="G825" s="56">
        <f>G750+G755+G800+G824</f>
        <v>45.190285495554235</v>
      </c>
      <c r="H825" s="56">
        <f>H750+H755+H800+H824</f>
        <v>213.78272591310875</v>
      </c>
      <c r="I825" s="56">
        <f>I750+I755+I800+I824</f>
        <v>1461.7098221971557</v>
      </c>
      <c r="J825" s="56">
        <f>J750+J755+J800+J824</f>
        <v>12.17</v>
      </c>
      <c r="K825" s="57"/>
    </row>
    <row r="826" spans="1:11">
      <c r="A826" s="60"/>
      <c r="B826" s="15"/>
      <c r="C826" s="98"/>
      <c r="D826" s="99"/>
      <c r="E826" s="49"/>
      <c r="F826" s="62"/>
      <c r="G826" s="62"/>
      <c r="H826" s="62"/>
      <c r="I826" s="62"/>
      <c r="J826" s="62"/>
    </row>
    <row r="827" spans="1:11" ht="16.5" thickBot="1">
      <c r="A827" s="163" t="s">
        <v>103</v>
      </c>
      <c r="B827" s="15"/>
      <c r="C827" s="15"/>
      <c r="D827" s="16"/>
      <c r="I827" s="101"/>
      <c r="J827" s="101"/>
      <c r="K827" s="188"/>
    </row>
    <row r="828" spans="1:11" ht="29.25" customHeight="1">
      <c r="A828" s="18" t="s">
        <v>5</v>
      </c>
      <c r="B828" s="19"/>
      <c r="C828" s="42" t="s">
        <v>6</v>
      </c>
      <c r="D828" s="102" t="s">
        <v>7</v>
      </c>
      <c r="E828" s="22" t="s">
        <v>7</v>
      </c>
      <c r="F828" s="21" t="s">
        <v>8</v>
      </c>
      <c r="G828" s="88"/>
      <c r="H828" s="102"/>
      <c r="I828" s="21" t="s">
        <v>9</v>
      </c>
      <c r="J828" s="23" t="s">
        <v>10</v>
      </c>
      <c r="K828" s="692" t="s">
        <v>11</v>
      </c>
    </row>
    <row r="829" spans="1:11" ht="16.5" thickBot="1">
      <c r="A829" s="103" t="s">
        <v>12</v>
      </c>
      <c r="B829" s="104"/>
      <c r="C829" s="105" t="s">
        <v>13</v>
      </c>
      <c r="D829" s="106" t="s">
        <v>14</v>
      </c>
      <c r="E829" s="29" t="s">
        <v>14</v>
      </c>
      <c r="F829" s="30"/>
      <c r="G829" s="31"/>
      <c r="H829" s="31"/>
      <c r="I829" s="28" t="s">
        <v>15</v>
      </c>
      <c r="J829" s="131"/>
      <c r="K829" s="693"/>
    </row>
    <row r="830" spans="1:11" ht="27.75" customHeight="1" thickBot="1">
      <c r="A830" s="35"/>
      <c r="B830" s="36"/>
      <c r="C830" s="108"/>
      <c r="D830" s="175" t="s">
        <v>16</v>
      </c>
      <c r="E830" s="38" t="s">
        <v>17</v>
      </c>
      <c r="F830" s="38" t="s">
        <v>18</v>
      </c>
      <c r="G830" s="38" t="s">
        <v>19</v>
      </c>
      <c r="H830" s="153" t="s">
        <v>20</v>
      </c>
      <c r="I830" s="39" t="s">
        <v>21</v>
      </c>
      <c r="J830" s="39" t="s">
        <v>22</v>
      </c>
      <c r="K830" s="196"/>
    </row>
    <row r="831" spans="1:11">
      <c r="A831" s="18"/>
      <c r="B831" s="170" t="s">
        <v>23</v>
      </c>
      <c r="C831" s="47"/>
      <c r="D831" s="88"/>
      <c r="E831" s="44"/>
      <c r="G831" s="44"/>
      <c r="I831" s="44"/>
      <c r="K831" s="34"/>
    </row>
    <row r="832" spans="1:11" ht="31.5">
      <c r="A832" s="156" t="s">
        <v>249</v>
      </c>
      <c r="C832" s="47" t="s">
        <v>272</v>
      </c>
      <c r="D832" s="49"/>
      <c r="E832" s="48"/>
      <c r="F832" s="49">
        <v>7.46</v>
      </c>
      <c r="G832" s="48">
        <v>9.52</v>
      </c>
      <c r="H832" s="49">
        <v>33.83</v>
      </c>
      <c r="I832" s="48">
        <v>251.91</v>
      </c>
      <c r="J832" s="49">
        <v>0.86</v>
      </c>
      <c r="K832" s="34" t="s">
        <v>104</v>
      </c>
    </row>
    <row r="833" spans="1:11">
      <c r="A833" s="1"/>
      <c r="B833" s="9" t="s">
        <v>88</v>
      </c>
      <c r="C833" s="47"/>
      <c r="D833" s="49">
        <v>22.5</v>
      </c>
      <c r="E833" s="48">
        <v>22.5</v>
      </c>
      <c r="F833" s="49"/>
      <c r="G833" s="48"/>
      <c r="H833" s="49"/>
      <c r="I833" s="48"/>
      <c r="J833" s="49"/>
      <c r="K833" s="34"/>
    </row>
    <row r="834" spans="1:11">
      <c r="A834" s="1"/>
      <c r="B834" s="9" t="s">
        <v>27</v>
      </c>
      <c r="C834" s="47"/>
      <c r="D834" s="49">
        <v>158</v>
      </c>
      <c r="E834" s="48">
        <v>158</v>
      </c>
      <c r="F834" s="49"/>
      <c r="G834" s="48"/>
      <c r="H834" s="49"/>
      <c r="I834" s="48"/>
      <c r="J834" s="49"/>
      <c r="K834" s="34"/>
    </row>
    <row r="835" spans="1:11">
      <c r="A835" s="1"/>
      <c r="B835" s="9" t="s">
        <v>29</v>
      </c>
      <c r="C835" s="47"/>
      <c r="D835" s="49">
        <v>2.5</v>
      </c>
      <c r="E835" s="48">
        <v>2.5</v>
      </c>
      <c r="F835" s="49"/>
      <c r="G835" s="48"/>
      <c r="H835" s="49"/>
      <c r="I835" s="48"/>
      <c r="J835" s="49"/>
      <c r="K835" s="34"/>
    </row>
    <row r="836" spans="1:11">
      <c r="A836" s="1"/>
      <c r="B836" s="15" t="s">
        <v>190</v>
      </c>
      <c r="C836" s="47"/>
      <c r="D836" s="49">
        <v>0.5</v>
      </c>
      <c r="E836" s="48">
        <v>0.5</v>
      </c>
      <c r="F836" s="49"/>
      <c r="G836" s="48"/>
      <c r="H836" s="49"/>
      <c r="I836" s="48"/>
      <c r="J836" s="49"/>
      <c r="K836" s="34"/>
    </row>
    <row r="837" spans="1:11">
      <c r="A837" s="1"/>
      <c r="B837" s="9" t="s">
        <v>31</v>
      </c>
      <c r="C837" s="47"/>
      <c r="D837" s="49">
        <v>5</v>
      </c>
      <c r="E837" s="48">
        <v>5</v>
      </c>
      <c r="F837" s="49"/>
      <c r="G837" s="48"/>
      <c r="H837" s="49"/>
      <c r="I837" s="48"/>
      <c r="J837" s="49"/>
      <c r="K837" s="34"/>
    </row>
    <row r="838" spans="1:11">
      <c r="A838" s="1" t="s">
        <v>32</v>
      </c>
      <c r="C838" s="47" t="s">
        <v>251</v>
      </c>
      <c r="E838" s="45"/>
      <c r="F838" s="49">
        <v>2.8522522522522524</v>
      </c>
      <c r="G838" s="48">
        <v>2.4126126126126128</v>
      </c>
      <c r="H838" s="49">
        <v>10.35</v>
      </c>
      <c r="I838" s="48">
        <v>74.58</v>
      </c>
      <c r="J838" s="49">
        <v>1.17</v>
      </c>
      <c r="K838" s="34" t="s">
        <v>33</v>
      </c>
    </row>
    <row r="839" spans="1:11">
      <c r="A839" s="1"/>
      <c r="B839" s="9" t="s">
        <v>34</v>
      </c>
      <c r="C839" s="47"/>
      <c r="D839" s="49">
        <v>2.5</v>
      </c>
      <c r="E839" s="48">
        <v>2.5</v>
      </c>
      <c r="F839" s="49"/>
      <c r="G839" s="48"/>
      <c r="H839" s="49"/>
      <c r="I839" s="48"/>
      <c r="J839" s="49"/>
      <c r="K839" s="34"/>
    </row>
    <row r="840" spans="1:11">
      <c r="A840" s="1"/>
      <c r="B840" s="9" t="s">
        <v>29</v>
      </c>
      <c r="C840" s="47"/>
      <c r="D840" s="49">
        <v>6</v>
      </c>
      <c r="E840" s="48">
        <v>6</v>
      </c>
      <c r="F840" s="49"/>
      <c r="G840" s="48"/>
      <c r="H840" s="49"/>
      <c r="I840" s="48"/>
      <c r="J840" s="49"/>
      <c r="K840" s="34"/>
    </row>
    <row r="841" spans="1:11">
      <c r="A841" s="50"/>
      <c r="B841" s="9" t="s">
        <v>27</v>
      </c>
      <c r="C841" s="47"/>
      <c r="D841" s="49">
        <v>90</v>
      </c>
      <c r="E841" s="48">
        <v>90</v>
      </c>
      <c r="F841" s="49"/>
      <c r="G841" s="48"/>
      <c r="H841" s="49"/>
      <c r="I841" s="48"/>
      <c r="J841" s="49"/>
      <c r="K841" s="34"/>
    </row>
    <row r="842" spans="1:11">
      <c r="A842" s="50"/>
      <c r="B842" s="9" t="s">
        <v>28</v>
      </c>
      <c r="C842" s="47"/>
      <c r="D842" s="49">
        <v>108</v>
      </c>
      <c r="E842" s="48">
        <v>108</v>
      </c>
      <c r="F842" s="49"/>
      <c r="G842" s="48"/>
      <c r="H842" s="49"/>
      <c r="I842" s="48"/>
      <c r="J842" s="49"/>
      <c r="K842" s="34"/>
    </row>
    <row r="843" spans="1:11" ht="31.5">
      <c r="A843" s="1" t="s">
        <v>173</v>
      </c>
      <c r="C843" s="68" t="s">
        <v>252</v>
      </c>
      <c r="E843" s="45"/>
      <c r="F843" s="49">
        <v>3.61</v>
      </c>
      <c r="G843" s="48">
        <v>5.83</v>
      </c>
      <c r="H843" s="49">
        <v>15.49</v>
      </c>
      <c r="I843" s="48">
        <v>128.77000000000001</v>
      </c>
      <c r="J843" s="49">
        <v>0.04</v>
      </c>
      <c r="K843" s="34" t="s">
        <v>199</v>
      </c>
    </row>
    <row r="844" spans="1:11">
      <c r="A844" s="1"/>
      <c r="B844" s="9" t="s">
        <v>38</v>
      </c>
      <c r="C844" s="47"/>
      <c r="D844" s="49">
        <v>30</v>
      </c>
      <c r="E844" s="48">
        <v>30</v>
      </c>
      <c r="F844" s="49"/>
      <c r="G844" s="48"/>
      <c r="H844" s="49"/>
      <c r="I844" s="48"/>
      <c r="J844" s="49"/>
      <c r="K844" s="34"/>
    </row>
    <row r="845" spans="1:11">
      <c r="A845" s="1"/>
      <c r="B845" s="9" t="s">
        <v>70</v>
      </c>
      <c r="C845" s="47"/>
      <c r="D845" s="49">
        <v>5.0999999999999996</v>
      </c>
      <c r="E845" s="48">
        <v>5</v>
      </c>
      <c r="F845" s="49"/>
      <c r="G845" s="48"/>
      <c r="H845" s="49"/>
      <c r="I845" s="48"/>
      <c r="J845" s="49"/>
      <c r="K845" s="34"/>
    </row>
    <row r="846" spans="1:11" ht="16.5" thickBot="1">
      <c r="B846" s="9" t="s">
        <v>31</v>
      </c>
      <c r="C846" s="108"/>
      <c r="D846" s="49">
        <v>5</v>
      </c>
      <c r="E846" s="81">
        <v>5</v>
      </c>
      <c r="F846" s="48" t="s">
        <v>3</v>
      </c>
      <c r="G846" s="82"/>
      <c r="H846" s="64"/>
      <c r="I846" s="81"/>
      <c r="J846" s="49"/>
      <c r="K846" s="34"/>
    </row>
    <row r="847" spans="1:11" s="58" customFormat="1" ht="16.5" thickBot="1">
      <c r="A847" s="51" t="s">
        <v>39</v>
      </c>
      <c r="B847" s="52"/>
      <c r="C847" s="53">
        <v>411</v>
      </c>
      <c r="D847" s="95"/>
      <c r="E847" s="55"/>
      <c r="F847" s="56">
        <f>F832+F838+F843</f>
        <v>13.922252252252251</v>
      </c>
      <c r="G847" s="56">
        <f t="shared" ref="G847:J847" si="11">G832+G838+G843</f>
        <v>17.762612612612614</v>
      </c>
      <c r="H847" s="56">
        <f t="shared" si="11"/>
        <v>59.67</v>
      </c>
      <c r="I847" s="56">
        <f t="shared" si="11"/>
        <v>455.26</v>
      </c>
      <c r="J847" s="56">
        <f t="shared" si="11"/>
        <v>2.0699999999999998</v>
      </c>
      <c r="K847" s="56"/>
    </row>
    <row r="848" spans="1:11">
      <c r="A848" s="18"/>
      <c r="B848" s="170" t="s">
        <v>40</v>
      </c>
      <c r="C848" s="47"/>
      <c r="D848" s="88"/>
      <c r="E848" s="22"/>
      <c r="F848" s="49"/>
      <c r="G848" s="48"/>
      <c r="H848" s="49"/>
      <c r="I848" s="48"/>
      <c r="J848" s="49"/>
      <c r="K848" s="24"/>
    </row>
    <row r="849" spans="1:11" ht="30.75" customHeight="1" thickBot="1">
      <c r="A849" s="69" t="s">
        <v>352</v>
      </c>
      <c r="B849" s="73"/>
      <c r="C849" s="184">
        <v>200</v>
      </c>
      <c r="D849" s="188">
        <v>200</v>
      </c>
      <c r="E849" s="184">
        <v>200</v>
      </c>
      <c r="F849" s="139">
        <v>1</v>
      </c>
      <c r="G849" s="71"/>
      <c r="H849" s="139">
        <v>20.2</v>
      </c>
      <c r="I849" s="71">
        <v>84.44</v>
      </c>
      <c r="J849" s="139">
        <v>4</v>
      </c>
      <c r="K849" s="71" t="s">
        <v>260</v>
      </c>
    </row>
    <row r="850" spans="1:11" s="58" customFormat="1" ht="16.5" thickBot="1">
      <c r="A850" s="51" t="s">
        <v>39</v>
      </c>
      <c r="B850" s="52"/>
      <c r="C850" s="53">
        <v>200</v>
      </c>
      <c r="D850" s="95"/>
      <c r="E850" s="59"/>
      <c r="F850" s="56">
        <f>F849</f>
        <v>1</v>
      </c>
      <c r="G850" s="56">
        <f t="shared" ref="G850:J850" si="12">G849</f>
        <v>0</v>
      </c>
      <c r="H850" s="56">
        <f t="shared" si="12"/>
        <v>20.2</v>
      </c>
      <c r="I850" s="56">
        <f t="shared" si="12"/>
        <v>84.44</v>
      </c>
      <c r="J850" s="56">
        <f t="shared" si="12"/>
        <v>4</v>
      </c>
      <c r="K850" s="57"/>
    </row>
    <row r="851" spans="1:11">
      <c r="A851" s="1"/>
      <c r="B851" s="163" t="s">
        <v>41</v>
      </c>
      <c r="C851" s="50"/>
      <c r="D851" s="22"/>
      <c r="E851" s="64"/>
      <c r="G851" s="44"/>
      <c r="I851" s="22"/>
      <c r="J851" s="49"/>
      <c r="K851" s="34"/>
    </row>
    <row r="852" spans="1:11">
      <c r="A852" s="60" t="s">
        <v>445</v>
      </c>
      <c r="B852" s="15"/>
      <c r="C852" s="593">
        <v>50</v>
      </c>
      <c r="D852" s="62"/>
      <c r="E852" s="157"/>
      <c r="F852" s="49">
        <v>1.49</v>
      </c>
      <c r="G852" s="48">
        <v>2.59</v>
      </c>
      <c r="H852" s="49">
        <v>3.13</v>
      </c>
      <c r="I852" s="48">
        <v>41.8</v>
      </c>
      <c r="J852" s="49"/>
      <c r="K852" s="594" t="s">
        <v>451</v>
      </c>
    </row>
    <row r="853" spans="1:11" ht="21" customHeight="1">
      <c r="A853" s="15"/>
      <c r="B853" s="15" t="s">
        <v>452</v>
      </c>
      <c r="C853" s="593"/>
      <c r="D853" s="62">
        <v>80.16</v>
      </c>
      <c r="E853" s="157">
        <v>48</v>
      </c>
      <c r="F853" s="49"/>
      <c r="G853" s="48"/>
      <c r="H853" s="49"/>
      <c r="I853" s="48"/>
      <c r="J853" s="49"/>
      <c r="K853" s="594"/>
    </row>
    <row r="854" spans="1:11" ht="21" customHeight="1">
      <c r="A854" s="15"/>
      <c r="B854" s="15" t="s">
        <v>130</v>
      </c>
      <c r="C854" s="593"/>
      <c r="D854" s="62">
        <v>2.5</v>
      </c>
      <c r="E854" s="157">
        <v>2.5</v>
      </c>
      <c r="F854" s="62"/>
      <c r="G854" s="157"/>
      <c r="H854" s="62"/>
      <c r="I854" s="157"/>
      <c r="J854" s="62"/>
      <c r="K854" s="157"/>
    </row>
    <row r="855" spans="1:11" ht="30">
      <c r="A855" s="325" t="s">
        <v>467</v>
      </c>
      <c r="B855" s="325"/>
      <c r="C855" s="543" t="s">
        <v>227</v>
      </c>
      <c r="D855" s="462"/>
      <c r="E855" s="72"/>
      <c r="F855" s="323">
        <v>1.33</v>
      </c>
      <c r="G855" s="324">
        <v>4.6399999999999997</v>
      </c>
      <c r="H855" s="323">
        <v>6.84</v>
      </c>
      <c r="I855" s="324">
        <v>79.92</v>
      </c>
      <c r="J855" s="323">
        <v>7.81</v>
      </c>
      <c r="K855" s="577" t="s">
        <v>399</v>
      </c>
    </row>
    <row r="856" spans="1:11">
      <c r="A856" s="325"/>
      <c r="B856" s="325" t="s">
        <v>46</v>
      </c>
      <c r="C856" s="568"/>
      <c r="D856" s="323">
        <v>77.14</v>
      </c>
      <c r="E856" s="324">
        <v>58</v>
      </c>
      <c r="F856" s="461"/>
      <c r="G856" s="570"/>
      <c r="H856" s="461"/>
      <c r="I856" s="570"/>
      <c r="J856" s="461"/>
      <c r="K856" s="577"/>
    </row>
    <row r="857" spans="1:11">
      <c r="A857" s="325"/>
      <c r="B857" s="325" t="s">
        <v>51</v>
      </c>
      <c r="C857" s="568"/>
      <c r="D857" s="323">
        <v>31.25</v>
      </c>
      <c r="E857" s="324">
        <v>25</v>
      </c>
      <c r="F857" s="461"/>
      <c r="G857" s="570"/>
      <c r="H857" s="461"/>
      <c r="I857" s="570"/>
      <c r="J857" s="461"/>
      <c r="K857" s="577"/>
    </row>
    <row r="858" spans="1:11">
      <c r="A858" s="325"/>
      <c r="B858" s="325" t="s">
        <v>47</v>
      </c>
      <c r="C858" s="568"/>
      <c r="D858" s="323">
        <v>12.5</v>
      </c>
      <c r="E858" s="324">
        <v>10</v>
      </c>
      <c r="F858" s="461"/>
      <c r="G858" s="570"/>
      <c r="H858" s="461"/>
      <c r="I858" s="570"/>
      <c r="J858" s="461"/>
      <c r="K858" s="577"/>
    </row>
    <row r="859" spans="1:11">
      <c r="A859" s="325"/>
      <c r="B859" s="325" t="s">
        <v>42</v>
      </c>
      <c r="C859" s="568"/>
      <c r="D859" s="323">
        <v>12</v>
      </c>
      <c r="E859" s="324">
        <v>10</v>
      </c>
      <c r="F859" s="461"/>
      <c r="G859" s="570"/>
      <c r="H859" s="461"/>
      <c r="I859" s="570"/>
      <c r="J859" s="461"/>
      <c r="K859" s="577"/>
    </row>
    <row r="860" spans="1:11">
      <c r="A860" s="325"/>
      <c r="B860" s="325" t="s">
        <v>48</v>
      </c>
      <c r="C860" s="568"/>
      <c r="D860" s="323">
        <v>4</v>
      </c>
      <c r="E860" s="324">
        <v>4</v>
      </c>
      <c r="F860" s="461"/>
      <c r="G860" s="570"/>
      <c r="H860" s="461"/>
      <c r="I860" s="570"/>
      <c r="J860" s="461"/>
      <c r="K860" s="577"/>
    </row>
    <row r="861" spans="1:11">
      <c r="A861" s="325"/>
      <c r="B861" s="325" t="s">
        <v>190</v>
      </c>
      <c r="C861" s="568"/>
      <c r="D861" s="323">
        <v>0.6</v>
      </c>
      <c r="E861" s="324">
        <v>0.6</v>
      </c>
      <c r="F861" s="461"/>
      <c r="G861" s="570"/>
      <c r="H861" s="461"/>
      <c r="I861" s="570"/>
      <c r="J861" s="461"/>
      <c r="K861" s="577"/>
    </row>
    <row r="862" spans="1:11">
      <c r="A862" s="325"/>
      <c r="B862" s="325" t="s">
        <v>145</v>
      </c>
      <c r="C862" s="568"/>
      <c r="D862" s="323">
        <v>135</v>
      </c>
      <c r="E862" s="324">
        <v>135</v>
      </c>
      <c r="F862" s="461"/>
      <c r="G862" s="570"/>
      <c r="H862" s="461"/>
      <c r="I862" s="570"/>
      <c r="J862" s="461"/>
      <c r="K862" s="577"/>
    </row>
    <row r="863" spans="1:11">
      <c r="A863" s="325"/>
      <c r="B863" s="325" t="s">
        <v>72</v>
      </c>
      <c r="C863" s="568"/>
      <c r="D863" s="323">
        <v>7</v>
      </c>
      <c r="E863" s="324">
        <v>7</v>
      </c>
      <c r="F863" s="461"/>
      <c r="G863" s="570"/>
      <c r="H863" s="461"/>
      <c r="I863" s="570"/>
      <c r="J863" s="461"/>
      <c r="K863" s="577"/>
    </row>
    <row r="864" spans="1:11" ht="31.5">
      <c r="A864" s="1" t="s">
        <v>462</v>
      </c>
      <c r="C864" s="50" t="s">
        <v>285</v>
      </c>
      <c r="D864" s="48"/>
      <c r="E864" s="64"/>
      <c r="F864" s="49">
        <v>12.75</v>
      </c>
      <c r="G864" s="48">
        <v>7.06</v>
      </c>
      <c r="H864" s="49">
        <v>2.72</v>
      </c>
      <c r="I864" s="48">
        <v>123.5</v>
      </c>
      <c r="J864" s="49">
        <v>3.18</v>
      </c>
      <c r="K864" s="34" t="s">
        <v>317</v>
      </c>
    </row>
    <row r="865" spans="1:11">
      <c r="A865" s="1"/>
      <c r="B865" s="9" t="s">
        <v>461</v>
      </c>
      <c r="C865" s="50"/>
      <c r="D865" s="48">
        <v>56</v>
      </c>
      <c r="E865" s="64">
        <v>56</v>
      </c>
      <c r="F865" s="49"/>
      <c r="G865" s="48"/>
      <c r="H865" s="49"/>
      <c r="I865" s="48"/>
      <c r="J865" s="49"/>
      <c r="K865" s="34"/>
    </row>
    <row r="866" spans="1:11">
      <c r="A866" s="1"/>
      <c r="B866" s="9" t="s">
        <v>217</v>
      </c>
      <c r="C866" s="50"/>
      <c r="D866" s="48">
        <v>0.4</v>
      </c>
      <c r="E866" s="64">
        <v>0.4</v>
      </c>
      <c r="F866" s="49"/>
      <c r="G866" s="48"/>
      <c r="H866" s="49"/>
      <c r="I866" s="48"/>
      <c r="J866" s="49"/>
      <c r="K866" s="34"/>
    </row>
    <row r="867" spans="1:11">
      <c r="A867" s="1"/>
      <c r="B867" s="9" t="s">
        <v>279</v>
      </c>
      <c r="C867" s="50"/>
      <c r="D867" s="48"/>
      <c r="E867" s="64">
        <v>40</v>
      </c>
      <c r="F867" s="49"/>
      <c r="G867" s="48"/>
      <c r="H867" s="49"/>
      <c r="I867" s="48"/>
      <c r="J867" s="49"/>
      <c r="K867" s="34"/>
    </row>
    <row r="868" spans="1:11">
      <c r="A868" s="1"/>
      <c r="B868" s="9" t="s">
        <v>47</v>
      </c>
      <c r="C868" s="50"/>
      <c r="D868" s="48">
        <v>17.5</v>
      </c>
      <c r="E868" s="64">
        <v>14</v>
      </c>
      <c r="F868" s="49"/>
      <c r="G868" s="48"/>
      <c r="H868" s="49"/>
      <c r="I868" s="48"/>
      <c r="J868" s="49"/>
      <c r="K868" s="34"/>
    </row>
    <row r="869" spans="1:11">
      <c r="A869" s="1"/>
      <c r="B869" s="9" t="s">
        <v>106</v>
      </c>
      <c r="C869" s="50"/>
      <c r="D869" s="48">
        <v>8.5</v>
      </c>
      <c r="E869" s="64">
        <v>7.1</v>
      </c>
      <c r="F869" s="49"/>
      <c r="G869" s="48"/>
      <c r="H869" s="49"/>
      <c r="I869" s="48"/>
      <c r="J869" s="49"/>
      <c r="K869" s="34"/>
    </row>
    <row r="870" spans="1:11">
      <c r="A870" s="1"/>
      <c r="B870" s="9" t="s">
        <v>170</v>
      </c>
      <c r="C870" s="50"/>
      <c r="D870" s="48">
        <v>30</v>
      </c>
      <c r="E870" s="64">
        <v>30</v>
      </c>
      <c r="F870" s="49"/>
      <c r="G870" s="48"/>
      <c r="H870" s="49"/>
      <c r="I870" s="48"/>
      <c r="J870" s="49"/>
      <c r="K870" s="34"/>
    </row>
    <row r="871" spans="1:11">
      <c r="A871" s="1"/>
      <c r="B871" s="9" t="s">
        <v>142</v>
      </c>
      <c r="C871" s="50"/>
      <c r="D871" s="48">
        <v>1.2</v>
      </c>
      <c r="E871" s="64">
        <v>1.2</v>
      </c>
      <c r="F871" s="49"/>
      <c r="G871" s="48"/>
      <c r="H871" s="49"/>
      <c r="I871" s="48"/>
      <c r="J871" s="49"/>
      <c r="K871" s="34"/>
    </row>
    <row r="872" spans="1:11">
      <c r="A872" s="1"/>
      <c r="B872" s="9" t="s">
        <v>299</v>
      </c>
      <c r="C872" s="50"/>
      <c r="D872" s="48">
        <v>2</v>
      </c>
      <c r="E872" s="64">
        <v>2</v>
      </c>
      <c r="F872" s="49"/>
      <c r="G872" s="48"/>
      <c r="H872" s="49"/>
      <c r="I872" s="48"/>
      <c r="J872" s="49"/>
      <c r="K872" s="34"/>
    </row>
    <row r="873" spans="1:11">
      <c r="A873" s="1"/>
      <c r="B873" s="9" t="s">
        <v>130</v>
      </c>
      <c r="C873" s="50"/>
      <c r="D873" s="48">
        <v>2.7</v>
      </c>
      <c r="E873" s="64">
        <v>2.7</v>
      </c>
      <c r="F873" s="49"/>
      <c r="G873" s="48"/>
      <c r="H873" s="49"/>
      <c r="I873" s="48"/>
      <c r="J873" s="49"/>
      <c r="K873" s="34"/>
    </row>
    <row r="874" spans="1:11" ht="35.25" customHeight="1">
      <c r="A874" s="1" t="s">
        <v>300</v>
      </c>
      <c r="C874" s="50">
        <v>130</v>
      </c>
      <c r="D874" s="48"/>
      <c r="E874" s="49"/>
      <c r="F874" s="43">
        <v>3.92</v>
      </c>
      <c r="G874" s="94">
        <v>3.36</v>
      </c>
      <c r="H874" s="49">
        <v>27.64</v>
      </c>
      <c r="I874" s="48">
        <v>145.06</v>
      </c>
      <c r="J874" s="49"/>
      <c r="K874" s="34" t="s">
        <v>163</v>
      </c>
    </row>
    <row r="875" spans="1:11" ht="18" customHeight="1">
      <c r="A875" s="1"/>
      <c r="B875" s="9" t="s">
        <v>134</v>
      </c>
      <c r="C875" s="50"/>
      <c r="D875" s="48">
        <v>45.5</v>
      </c>
      <c r="E875" s="49">
        <v>45.5</v>
      </c>
      <c r="F875" s="43"/>
      <c r="G875" s="94"/>
      <c r="H875" s="49"/>
      <c r="I875" s="48"/>
      <c r="J875" s="49"/>
      <c r="K875" s="34"/>
    </row>
    <row r="876" spans="1:11" ht="13.5" customHeight="1">
      <c r="A876" s="1"/>
      <c r="B876" s="9" t="s">
        <v>66</v>
      </c>
      <c r="C876" s="50"/>
      <c r="D876" s="48">
        <v>275</v>
      </c>
      <c r="E876" s="49">
        <v>275</v>
      </c>
      <c r="F876" s="43"/>
      <c r="G876" s="94"/>
      <c r="H876" s="49"/>
      <c r="I876" s="48"/>
      <c r="J876" s="49"/>
      <c r="K876" s="34"/>
    </row>
    <row r="877" spans="1:11" ht="14.25" customHeight="1">
      <c r="A877" s="1"/>
      <c r="B877" s="15" t="s">
        <v>190</v>
      </c>
      <c r="C877" s="50"/>
      <c r="D877" s="48">
        <v>0.5</v>
      </c>
      <c r="E877" s="49">
        <v>0.5</v>
      </c>
      <c r="F877" s="43"/>
      <c r="G877" s="94"/>
      <c r="H877" s="49"/>
      <c r="I877" s="48"/>
      <c r="J877" s="49"/>
      <c r="K877" s="34"/>
    </row>
    <row r="878" spans="1:11" ht="17.25" customHeight="1">
      <c r="A878" s="1"/>
      <c r="B878" s="9" t="s">
        <v>31</v>
      </c>
      <c r="C878" s="50"/>
      <c r="D878" s="48">
        <v>2</v>
      </c>
      <c r="E878" s="49">
        <v>2</v>
      </c>
      <c r="F878" s="43"/>
      <c r="G878" s="94"/>
      <c r="H878" s="49"/>
      <c r="I878" s="48"/>
      <c r="J878" s="49"/>
      <c r="K878" s="34"/>
    </row>
    <row r="879" spans="1:11" ht="13.5" customHeight="1">
      <c r="A879" s="79" t="s">
        <v>325</v>
      </c>
      <c r="C879" s="420">
        <v>180</v>
      </c>
      <c r="D879" s="48"/>
      <c r="E879" s="64"/>
      <c r="F879" s="49">
        <v>0.35</v>
      </c>
      <c r="G879" s="48">
        <v>0.12</v>
      </c>
      <c r="H879" s="112">
        <v>26.2</v>
      </c>
      <c r="I879" s="48">
        <v>108</v>
      </c>
      <c r="J879" s="67">
        <v>1.44</v>
      </c>
      <c r="K879" s="34" t="s">
        <v>309</v>
      </c>
    </row>
    <row r="880" spans="1:11">
      <c r="A880" s="79"/>
      <c r="B880" s="9" t="s">
        <v>188</v>
      </c>
      <c r="C880" s="50"/>
      <c r="D880" s="48">
        <v>16.53</v>
      </c>
      <c r="E880" s="64">
        <v>14.5</v>
      </c>
      <c r="F880" s="67"/>
      <c r="G880" s="47"/>
      <c r="H880" s="67"/>
      <c r="I880" s="77"/>
      <c r="J880" s="67"/>
      <c r="K880" s="34"/>
    </row>
    <row r="881" spans="1:11">
      <c r="A881" s="79"/>
      <c r="B881" s="9" t="s">
        <v>197</v>
      </c>
      <c r="C881" s="50"/>
      <c r="D881" s="48">
        <v>9.18</v>
      </c>
      <c r="E881" s="64">
        <v>9</v>
      </c>
      <c r="F881" s="67"/>
      <c r="G881" s="47"/>
      <c r="H881" s="67"/>
      <c r="I881" s="77"/>
      <c r="J881" s="67"/>
      <c r="K881" s="34"/>
    </row>
    <row r="882" spans="1:11">
      <c r="A882" s="79"/>
      <c r="B882" s="9" t="s">
        <v>205</v>
      </c>
      <c r="C882" s="50"/>
      <c r="D882" s="48"/>
      <c r="E882" s="64">
        <v>14.4</v>
      </c>
      <c r="F882" s="67"/>
      <c r="G882" s="47"/>
      <c r="H882" s="67"/>
      <c r="I882" s="77"/>
      <c r="J882" s="67"/>
      <c r="K882" s="34"/>
    </row>
    <row r="883" spans="1:11">
      <c r="B883" s="9" t="s">
        <v>28</v>
      </c>
      <c r="C883" s="50"/>
      <c r="D883" s="48">
        <v>183</v>
      </c>
      <c r="E883" s="64">
        <v>183</v>
      </c>
      <c r="F883" s="67"/>
      <c r="G883" s="47"/>
      <c r="H883" s="67"/>
      <c r="I883" s="77"/>
      <c r="J883" s="67"/>
      <c r="K883" s="34"/>
    </row>
    <row r="884" spans="1:11">
      <c r="B884" s="9" t="s">
        <v>61</v>
      </c>
      <c r="C884" s="50"/>
      <c r="D884" s="48">
        <v>6</v>
      </c>
      <c r="E884" s="64">
        <v>6</v>
      </c>
      <c r="F884" s="67"/>
      <c r="G884" s="47"/>
      <c r="H884" s="67"/>
      <c r="I884" s="77"/>
      <c r="J884" s="67"/>
      <c r="K884" s="34"/>
    </row>
    <row r="885" spans="1:11" ht="32.25" thickBot="1">
      <c r="A885" s="197" t="s">
        <v>209</v>
      </c>
      <c r="B885" s="36"/>
      <c r="C885" s="421">
        <v>45</v>
      </c>
      <c r="D885" s="199">
        <v>45</v>
      </c>
      <c r="E885" s="398">
        <v>45</v>
      </c>
      <c r="F885" s="397">
        <v>2.9729729729729724</v>
      </c>
      <c r="G885" s="199">
        <v>0.54054054054054046</v>
      </c>
      <c r="H885" s="198">
        <v>17.837837837837839</v>
      </c>
      <c r="I885" s="199">
        <v>89.189189189189179</v>
      </c>
      <c r="J885" s="198"/>
      <c r="K885" s="80" t="s">
        <v>177</v>
      </c>
    </row>
    <row r="886" spans="1:11" s="58" customFormat="1" ht="16.5" thickBot="1">
      <c r="A886" s="51" t="s">
        <v>39</v>
      </c>
      <c r="B886" s="52"/>
      <c r="C886" s="53">
        <v>682</v>
      </c>
      <c r="D886" s="95"/>
      <c r="E886" s="55"/>
      <c r="F886" s="56">
        <f>F852+F855+F864+F874+F879+F885</f>
        <v>22.812972972972975</v>
      </c>
      <c r="G886" s="56">
        <f>G852+G855+G864+G874+G879+G885</f>
        <v>18.31054054054054</v>
      </c>
      <c r="H886" s="56">
        <f>H852+H855+H864+H874+H879+H885</f>
        <v>84.36783783783784</v>
      </c>
      <c r="I886" s="56">
        <f>I852+I855+I864+I874+I879+I885</f>
        <v>587.46918918918914</v>
      </c>
      <c r="J886" s="56">
        <f>J852+J855+J864+J874+J879+J885</f>
        <v>12.43</v>
      </c>
      <c r="K886" s="56"/>
    </row>
    <row r="887" spans="1:11" ht="24" customHeight="1">
      <c r="A887" s="1"/>
      <c r="B887" s="87" t="s">
        <v>394</v>
      </c>
      <c r="C887" s="42"/>
      <c r="D887" s="49"/>
      <c r="E887" s="22"/>
      <c r="F887" s="49"/>
      <c r="G887" s="22"/>
      <c r="H887" s="64"/>
      <c r="I887" s="102"/>
      <c r="J887" s="49"/>
      <c r="K887" s="24"/>
    </row>
    <row r="888" spans="1:11" ht="31.5">
      <c r="A888" s="1" t="s">
        <v>339</v>
      </c>
      <c r="C888" s="47" t="s">
        <v>214</v>
      </c>
      <c r="D888" s="49"/>
      <c r="E888" s="48"/>
      <c r="F888" s="49">
        <v>24.198</v>
      </c>
      <c r="G888" s="48">
        <v>20.059999999999999</v>
      </c>
      <c r="H888" s="49">
        <v>32.784000000000006</v>
      </c>
      <c r="I888" s="48">
        <v>408.2</v>
      </c>
      <c r="J888" s="49">
        <v>0.54</v>
      </c>
      <c r="K888" s="34" t="s">
        <v>198</v>
      </c>
    </row>
    <row r="889" spans="1:11">
      <c r="A889" s="1"/>
      <c r="B889" s="9" t="s">
        <v>74</v>
      </c>
      <c r="C889" s="47"/>
      <c r="D889" s="49">
        <v>121.55</v>
      </c>
      <c r="E889" s="48">
        <v>119.2</v>
      </c>
      <c r="F889" s="49"/>
      <c r="G889" s="48"/>
      <c r="H889" s="49"/>
      <c r="I889" s="48"/>
      <c r="J889" s="49"/>
      <c r="K889" s="34"/>
    </row>
    <row r="890" spans="1:11">
      <c r="A890" s="1"/>
      <c r="B890" s="9" t="s">
        <v>100</v>
      </c>
      <c r="C890" s="47"/>
      <c r="D890" s="49">
        <v>7.8</v>
      </c>
      <c r="E890" s="48">
        <v>7.8</v>
      </c>
      <c r="F890" s="49"/>
      <c r="G890" s="48"/>
      <c r="H890" s="49"/>
      <c r="I890" s="48"/>
      <c r="J890" s="49"/>
      <c r="K890" s="34"/>
    </row>
    <row r="891" spans="1:11">
      <c r="A891" s="1"/>
      <c r="B891" s="9" t="s">
        <v>43</v>
      </c>
      <c r="C891" s="47"/>
      <c r="D891" s="49">
        <v>6.5</v>
      </c>
      <c r="E891" s="48">
        <v>5.42</v>
      </c>
      <c r="F891" s="49"/>
      <c r="G891" s="48"/>
      <c r="H891" s="49"/>
      <c r="I891" s="48"/>
      <c r="J891" s="49"/>
      <c r="K891" s="34"/>
    </row>
    <row r="892" spans="1:11">
      <c r="A892" s="1"/>
      <c r="B892" s="9" t="s">
        <v>29</v>
      </c>
      <c r="C892" s="47"/>
      <c r="D892" s="49">
        <v>10.4</v>
      </c>
      <c r="E892" s="48">
        <v>10.4</v>
      </c>
      <c r="F892" s="49"/>
      <c r="G892" s="48"/>
      <c r="H892" s="49"/>
      <c r="I892" s="48"/>
      <c r="K892" s="34"/>
    </row>
    <row r="893" spans="1:11">
      <c r="A893" s="1"/>
      <c r="B893" s="9" t="s">
        <v>72</v>
      </c>
      <c r="C893" s="47"/>
      <c r="D893" s="49">
        <v>5.2</v>
      </c>
      <c r="E893" s="48">
        <v>5.2</v>
      </c>
      <c r="F893" s="49"/>
      <c r="G893" s="48"/>
      <c r="H893" s="49"/>
      <c r="I893" s="48"/>
      <c r="K893" s="34"/>
    </row>
    <row r="894" spans="1:11">
      <c r="A894" s="1"/>
      <c r="B894" s="9" t="s">
        <v>31</v>
      </c>
      <c r="C894" s="47"/>
      <c r="D894" s="49">
        <v>5.2</v>
      </c>
      <c r="E894" s="48">
        <v>5.2</v>
      </c>
      <c r="F894" s="49"/>
      <c r="G894" s="48"/>
      <c r="H894" s="49"/>
      <c r="I894" s="48"/>
      <c r="K894" s="34"/>
    </row>
    <row r="895" spans="1:11">
      <c r="A895" s="1"/>
      <c r="B895" s="9" t="s">
        <v>49</v>
      </c>
      <c r="C895" s="47"/>
      <c r="D895" s="49">
        <v>5.2</v>
      </c>
      <c r="E895" s="48">
        <v>5.2</v>
      </c>
      <c r="F895" s="49"/>
      <c r="G895" s="48"/>
      <c r="H895" s="49"/>
      <c r="I895" s="48"/>
      <c r="K895" s="34"/>
    </row>
    <row r="896" spans="1:11">
      <c r="A896" s="1"/>
      <c r="B896" s="15" t="s">
        <v>190</v>
      </c>
      <c r="C896" s="47"/>
      <c r="D896" s="49">
        <v>0.65</v>
      </c>
      <c r="E896" s="48">
        <v>0.65</v>
      </c>
      <c r="F896" s="49"/>
      <c r="G896" s="48"/>
      <c r="H896" s="49"/>
      <c r="I896" s="48"/>
      <c r="K896" s="34"/>
    </row>
    <row r="897" spans="1:11">
      <c r="B897" s="9" t="s">
        <v>338</v>
      </c>
      <c r="C897" s="47"/>
      <c r="D897" s="49">
        <v>20.399999999999999</v>
      </c>
      <c r="E897" s="48">
        <v>20</v>
      </c>
      <c r="F897" s="49"/>
      <c r="G897" s="48"/>
      <c r="H897" s="49"/>
      <c r="I897" s="48"/>
      <c r="K897" s="34"/>
    </row>
    <row r="898" spans="1:11" ht="24.75" customHeight="1">
      <c r="A898" s="69" t="s">
        <v>273</v>
      </c>
      <c r="C898" s="47" t="s">
        <v>251</v>
      </c>
      <c r="D898" s="67"/>
      <c r="E898" s="47"/>
      <c r="F898" s="49">
        <v>0.61</v>
      </c>
      <c r="G898" s="48">
        <v>0.25</v>
      </c>
      <c r="H898" s="49">
        <v>6.68</v>
      </c>
      <c r="I898" s="48">
        <v>31.38</v>
      </c>
      <c r="J898" s="67">
        <v>43.92</v>
      </c>
      <c r="K898" s="34" t="s">
        <v>284</v>
      </c>
    </row>
    <row r="899" spans="1:11">
      <c r="A899" s="1"/>
      <c r="B899" s="9" t="s">
        <v>296</v>
      </c>
      <c r="C899" s="47"/>
      <c r="D899" s="67">
        <v>18.399999999999999</v>
      </c>
      <c r="E899" s="47">
        <v>18</v>
      </c>
      <c r="F899" s="67"/>
      <c r="G899" s="47"/>
      <c r="H899" s="67"/>
      <c r="I899" s="47"/>
      <c r="J899" s="67"/>
      <c r="K899" s="34"/>
    </row>
    <row r="900" spans="1:11">
      <c r="A900" s="1"/>
      <c r="B900" s="9" t="s">
        <v>61</v>
      </c>
      <c r="C900" s="47"/>
      <c r="D900" s="67">
        <v>6</v>
      </c>
      <c r="E900" s="47">
        <v>6</v>
      </c>
      <c r="F900" s="67"/>
      <c r="G900" s="47"/>
      <c r="H900" s="67"/>
      <c r="I900" s="47"/>
      <c r="J900" s="67"/>
      <c r="K900" s="34"/>
    </row>
    <row r="901" spans="1:11" ht="16.5" thickBot="1">
      <c r="A901" s="1"/>
      <c r="B901" s="9" t="s">
        <v>170</v>
      </c>
      <c r="C901" s="47"/>
      <c r="D901" s="67">
        <v>180</v>
      </c>
      <c r="E901" s="47">
        <v>180</v>
      </c>
      <c r="F901" s="67"/>
      <c r="G901" s="47"/>
      <c r="H901" s="67"/>
      <c r="I901" s="47"/>
      <c r="J901" s="67"/>
      <c r="K901" s="34"/>
    </row>
    <row r="902" spans="1:11" s="58" customFormat="1" ht="16.5" thickBot="1">
      <c r="A902" s="51" t="s">
        <v>39</v>
      </c>
      <c r="B902" s="96"/>
      <c r="C902" s="53">
        <f>186+130+20</f>
        <v>336</v>
      </c>
      <c r="D902" s="154"/>
      <c r="E902" s="56"/>
      <c r="F902" s="202">
        <f>F898+F888</f>
        <v>24.808</v>
      </c>
      <c r="G902" s="202">
        <f t="shared" ref="G902:J902" si="13">G898+G888</f>
        <v>20.309999999999999</v>
      </c>
      <c r="H902" s="202">
        <f t="shared" si="13"/>
        <v>39.464000000000006</v>
      </c>
      <c r="I902" s="202">
        <f t="shared" si="13"/>
        <v>439.58</v>
      </c>
      <c r="J902" s="202">
        <f t="shared" si="13"/>
        <v>44.46</v>
      </c>
      <c r="K902" s="57"/>
    </row>
    <row r="903" spans="1:11" ht="16.5" thickBot="1">
      <c r="A903" s="51" t="s">
        <v>62</v>
      </c>
      <c r="B903" s="96"/>
      <c r="C903" s="53">
        <f>C847+C850+C886+C902</f>
        <v>1629</v>
      </c>
      <c r="D903" s="53"/>
      <c r="E903" s="53"/>
      <c r="F903" s="56">
        <f>F847+F850+F886+F902</f>
        <v>62.543225225225228</v>
      </c>
      <c r="G903" s="56">
        <f>G847+G850+G886+G902</f>
        <v>56.38315315315316</v>
      </c>
      <c r="H903" s="56">
        <f>H847+H850+H886+H902</f>
        <v>203.70183783783784</v>
      </c>
      <c r="I903" s="56">
        <f>I847+I850+I886+I902</f>
        <v>1566.7491891891891</v>
      </c>
      <c r="J903" s="56">
        <f>J847+J850+J886+J902</f>
        <v>62.96</v>
      </c>
      <c r="K903" s="53"/>
    </row>
    <row r="904" spans="1:11" ht="16.5" thickBot="1">
      <c r="A904" s="51" t="s">
        <v>438</v>
      </c>
      <c r="B904" s="96"/>
      <c r="C904" s="459">
        <f>C100+C176+C291+C371+C471+C543+C642+C728+C825+C903</f>
        <v>16595</v>
      </c>
      <c r="D904" s="459"/>
      <c r="E904" s="459"/>
      <c r="F904" s="2">
        <f>F100+F176+F291+F371+F471+F543+F642+F728+F825+F903</f>
        <v>525.42332433018191</v>
      </c>
      <c r="G904" s="2">
        <f>G100+G176+G291+G371+G471+G543+G642+G728+G825+G903</f>
        <v>585.0673058738364</v>
      </c>
      <c r="H904" s="2">
        <f>H100+H176+H291+H371+H471+H543+H642+H728+H825+H903</f>
        <v>2027.1423915004684</v>
      </c>
      <c r="I904" s="2">
        <f>I100+I176+I291+I371+I471+I543+I642+I728+I825+I903</f>
        <v>15618.287284595446</v>
      </c>
      <c r="J904" s="2">
        <f>J100+J176+J291+J371+J471+J543+J642+J728+J825+J903</f>
        <v>447.68100000000004</v>
      </c>
      <c r="K904" s="53"/>
    </row>
    <row r="905" spans="1:11" ht="18.75" customHeight="1" thickBot="1">
      <c r="A905" s="697" t="s">
        <v>358</v>
      </c>
      <c r="B905" s="698"/>
      <c r="C905" s="464">
        <f>C904/10</f>
        <v>1659.5</v>
      </c>
      <c r="D905" s="464"/>
      <c r="E905" s="464"/>
      <c r="F905" s="463">
        <f>F904/10</f>
        <v>52.542332433018188</v>
      </c>
      <c r="G905" s="463">
        <f>G904/10</f>
        <v>58.506730587383643</v>
      </c>
      <c r="H905" s="463">
        <f>H904/10</f>
        <v>202.71423915004684</v>
      </c>
      <c r="I905" s="463">
        <f>I904/10</f>
        <v>1561.8287284595447</v>
      </c>
      <c r="J905" s="463">
        <f>J904/10</f>
        <v>44.768100000000004</v>
      </c>
      <c r="K905" s="40"/>
    </row>
    <row r="906" spans="1:11">
      <c r="A906" s="325" t="s">
        <v>108</v>
      </c>
      <c r="B906" s="325"/>
      <c r="C906" s="325"/>
      <c r="D906" s="325"/>
      <c r="E906" s="460"/>
      <c r="F906" s="323"/>
      <c r="G906" s="323"/>
      <c r="H906" s="323"/>
      <c r="I906" s="323"/>
      <c r="J906" s="461"/>
      <c r="K906" s="325"/>
    </row>
    <row r="907" spans="1:11">
      <c r="A907" s="691" t="s">
        <v>175</v>
      </c>
      <c r="B907" s="691"/>
      <c r="C907" s="691"/>
      <c r="D907" s="691"/>
      <c r="E907" s="691"/>
      <c r="F907" s="691"/>
      <c r="G907" s="691"/>
      <c r="H907" s="691"/>
      <c r="I907" s="691"/>
      <c r="J907" s="691"/>
      <c r="K907" s="691"/>
    </row>
    <row r="908" spans="1:11">
      <c r="A908" s="691" t="s">
        <v>109</v>
      </c>
      <c r="B908" s="691"/>
      <c r="C908" s="691"/>
      <c r="D908" s="691"/>
      <c r="E908" s="691"/>
      <c r="F908" s="691"/>
      <c r="G908" s="691"/>
      <c r="H908" s="691"/>
      <c r="I908" s="691"/>
      <c r="J908" s="691"/>
      <c r="K908" s="691"/>
    </row>
    <row r="909" spans="1:11">
      <c r="A909" s="691" t="s">
        <v>110</v>
      </c>
      <c r="B909" s="691"/>
      <c r="C909" s="691"/>
      <c r="D909" s="691"/>
      <c r="E909" s="691"/>
      <c r="F909" s="691"/>
      <c r="G909" s="691"/>
      <c r="H909" s="691"/>
      <c r="I909" s="691"/>
      <c r="J909" s="691"/>
      <c r="K909" s="691"/>
    </row>
    <row r="910" spans="1:11">
      <c r="A910" s="691" t="s">
        <v>111</v>
      </c>
      <c r="B910" s="691"/>
      <c r="C910" s="691"/>
      <c r="D910" s="691"/>
      <c r="E910" s="691"/>
      <c r="F910" s="691"/>
      <c r="G910" s="691"/>
      <c r="H910" s="691"/>
      <c r="I910" s="691"/>
      <c r="J910" s="691"/>
      <c r="K910" s="691"/>
    </row>
    <row r="911" spans="1:11">
      <c r="A911" s="690" t="s">
        <v>354</v>
      </c>
      <c r="B911" s="690"/>
      <c r="C911" s="690"/>
      <c r="D911" s="690"/>
      <c r="E911" s="690"/>
      <c r="F911" s="690"/>
      <c r="G911" s="690"/>
      <c r="H911" s="690"/>
      <c r="I911" s="690"/>
      <c r="J911" s="690"/>
      <c r="K911" s="690"/>
    </row>
    <row r="912" spans="1:11">
      <c r="A912" s="691" t="s">
        <v>112</v>
      </c>
      <c r="B912" s="691"/>
      <c r="C912" s="691"/>
      <c r="D912" s="691"/>
      <c r="E912" s="691"/>
      <c r="F912" s="691"/>
      <c r="G912" s="691"/>
      <c r="H912" s="691"/>
      <c r="I912" s="691"/>
      <c r="J912" s="691"/>
      <c r="K912" s="691"/>
    </row>
    <row r="913" spans="1:11">
      <c r="A913" s="690" t="s">
        <v>355</v>
      </c>
      <c r="B913" s="690"/>
      <c r="C913" s="690"/>
      <c r="D913" s="690"/>
      <c r="E913" s="690"/>
      <c r="F913" s="690"/>
      <c r="G913" s="690"/>
      <c r="H913" s="690"/>
      <c r="I913" s="690"/>
      <c r="J913" s="690"/>
      <c r="K913" s="690"/>
    </row>
    <row r="914" spans="1:11">
      <c r="A914" s="691" t="s">
        <v>113</v>
      </c>
      <c r="B914" s="691"/>
      <c r="C914" s="691"/>
      <c r="D914" s="691"/>
      <c r="E914" s="691"/>
      <c r="F914" s="691"/>
      <c r="G914" s="691"/>
      <c r="H914" s="691"/>
      <c r="I914" s="691"/>
      <c r="J914" s="691"/>
      <c r="K914" s="691"/>
    </row>
    <row r="915" spans="1:11">
      <c r="A915" s="690" t="s">
        <v>356</v>
      </c>
      <c r="B915" s="690"/>
      <c r="C915" s="690"/>
      <c r="D915" s="690"/>
      <c r="E915" s="690"/>
      <c r="F915" s="690"/>
      <c r="G915" s="690"/>
      <c r="H915" s="690"/>
      <c r="I915" s="690"/>
      <c r="J915" s="690"/>
      <c r="K915" s="690"/>
    </row>
    <row r="916" spans="1:11">
      <c r="A916" s="691" t="s">
        <v>180</v>
      </c>
      <c r="B916" s="691"/>
      <c r="C916" s="691"/>
      <c r="D916" s="691"/>
      <c r="E916" s="691"/>
      <c r="F916" s="691"/>
      <c r="G916" s="691"/>
      <c r="H916" s="691"/>
      <c r="I916" s="691"/>
      <c r="J916" s="691"/>
      <c r="K916" s="691"/>
    </row>
    <row r="917" spans="1:11">
      <c r="A917" s="691" t="s">
        <v>114</v>
      </c>
      <c r="B917" s="691"/>
      <c r="C917" s="691"/>
      <c r="D917" s="691"/>
      <c r="E917" s="691"/>
      <c r="F917" s="691"/>
      <c r="G917" s="691"/>
      <c r="H917" s="691"/>
      <c r="I917" s="691"/>
      <c r="J917" s="691"/>
      <c r="K917" s="691"/>
    </row>
    <row r="918" spans="1:11">
      <c r="A918" s="691" t="s">
        <v>115</v>
      </c>
      <c r="B918" s="691"/>
      <c r="C918" s="691"/>
      <c r="D918" s="691"/>
      <c r="E918" s="691"/>
      <c r="F918" s="691"/>
      <c r="G918" s="691"/>
      <c r="H918" s="691"/>
      <c r="I918" s="691"/>
      <c r="J918" s="691"/>
      <c r="K918" s="691"/>
    </row>
    <row r="919" spans="1:11">
      <c r="A919" s="690" t="s">
        <v>357</v>
      </c>
      <c r="B919" s="690"/>
      <c r="C919" s="690"/>
      <c r="D919" s="690"/>
      <c r="E919" s="690"/>
      <c r="F919" s="690"/>
      <c r="G919" s="690"/>
      <c r="H919" s="690"/>
      <c r="I919" s="690"/>
      <c r="J919" s="690"/>
      <c r="K919" s="690"/>
    </row>
    <row r="920" spans="1:11">
      <c r="A920" s="691" t="s">
        <v>153</v>
      </c>
      <c r="B920" s="691"/>
      <c r="C920" s="691"/>
      <c r="D920" s="691"/>
      <c r="E920" s="691"/>
      <c r="F920" s="691"/>
      <c r="G920" s="691"/>
      <c r="H920" s="691"/>
      <c r="I920" s="691"/>
      <c r="J920" s="691"/>
      <c r="K920" s="691"/>
    </row>
    <row r="921" spans="1:11">
      <c r="A921" s="691" t="s">
        <v>116</v>
      </c>
      <c r="B921" s="691"/>
      <c r="C921" s="691"/>
      <c r="D921" s="691"/>
      <c r="E921" s="691"/>
      <c r="F921" s="691"/>
      <c r="G921" s="691"/>
      <c r="H921" s="691"/>
      <c r="I921" s="691"/>
      <c r="J921" s="691"/>
      <c r="K921" s="691"/>
    </row>
    <row r="922" spans="1:11">
      <c r="A922" s="691" t="s">
        <v>117</v>
      </c>
      <c r="B922" s="691"/>
      <c r="C922" s="691"/>
      <c r="D922" s="691"/>
      <c r="E922" s="691"/>
      <c r="F922" s="691"/>
      <c r="G922" s="691"/>
      <c r="H922" s="691"/>
      <c r="I922" s="691"/>
      <c r="J922" s="691"/>
      <c r="K922" s="691"/>
    </row>
    <row r="923" spans="1:11">
      <c r="A923" s="691" t="s">
        <v>154</v>
      </c>
      <c r="B923" s="691"/>
      <c r="C923" s="691"/>
      <c r="D923" s="691"/>
      <c r="E923" s="691"/>
      <c r="F923" s="691"/>
      <c r="G923" s="691"/>
      <c r="H923" s="691"/>
      <c r="I923" s="691"/>
      <c r="J923" s="691"/>
      <c r="K923" s="691"/>
    </row>
    <row r="924" spans="1:11">
      <c r="A924" s="691" t="s">
        <v>118</v>
      </c>
      <c r="B924" s="691"/>
      <c r="C924" s="691"/>
      <c r="D924" s="691"/>
      <c r="E924" s="691"/>
      <c r="F924" s="691"/>
      <c r="G924" s="691"/>
      <c r="H924" s="691"/>
      <c r="I924" s="691"/>
      <c r="J924" s="691"/>
      <c r="K924" s="691"/>
    </row>
    <row r="925" spans="1:11">
      <c r="A925" s="691" t="s">
        <v>155</v>
      </c>
      <c r="B925" s="691"/>
      <c r="C925" s="691"/>
      <c r="D925" s="691"/>
      <c r="E925" s="691"/>
      <c r="F925" s="691"/>
      <c r="G925" s="691"/>
      <c r="H925" s="691"/>
      <c r="I925" s="691"/>
      <c r="J925" s="691"/>
      <c r="K925" s="691"/>
    </row>
    <row r="926" spans="1:11">
      <c r="A926" s="691" t="s">
        <v>119</v>
      </c>
      <c r="B926" s="691"/>
      <c r="C926" s="691"/>
      <c r="D926" s="691"/>
      <c r="E926" s="691"/>
      <c r="F926" s="691"/>
      <c r="G926" s="691"/>
      <c r="H926" s="691"/>
      <c r="I926" s="691"/>
      <c r="J926" s="691"/>
      <c r="K926" s="691"/>
    </row>
    <row r="927" spans="1:11">
      <c r="A927" s="691" t="s">
        <v>120</v>
      </c>
      <c r="B927" s="691"/>
      <c r="C927" s="691"/>
      <c r="D927" s="691"/>
      <c r="E927" s="691"/>
      <c r="F927" s="691"/>
      <c r="G927" s="691"/>
      <c r="H927" s="691"/>
      <c r="I927" s="691"/>
      <c r="J927" s="691"/>
      <c r="K927" s="691"/>
    </row>
    <row r="928" spans="1:11">
      <c r="A928" s="691" t="s">
        <v>156</v>
      </c>
      <c r="B928" s="691"/>
      <c r="C928" s="691"/>
      <c r="D928" s="691"/>
      <c r="E928" s="691"/>
      <c r="F928" s="691"/>
      <c r="G928" s="691"/>
      <c r="H928" s="691"/>
      <c r="I928" s="691"/>
      <c r="J928" s="691"/>
      <c r="K928" s="691"/>
    </row>
    <row r="929" spans="1:11">
      <c r="A929" s="691" t="s">
        <v>121</v>
      </c>
      <c r="B929" s="691"/>
      <c r="C929" s="691"/>
      <c r="D929" s="691"/>
      <c r="E929" s="691"/>
      <c r="F929" s="691"/>
      <c r="G929" s="691"/>
      <c r="H929" s="691"/>
      <c r="I929" s="691"/>
      <c r="J929" s="691"/>
      <c r="K929" s="691"/>
    </row>
    <row r="930" spans="1:11">
      <c r="A930" s="691" t="s">
        <v>122</v>
      </c>
      <c r="B930" s="691"/>
      <c r="C930" s="691"/>
      <c r="D930" s="691"/>
      <c r="E930" s="691"/>
      <c r="F930" s="691"/>
      <c r="G930" s="691"/>
      <c r="H930" s="691"/>
      <c r="I930" s="691"/>
      <c r="J930" s="691"/>
      <c r="K930" s="691"/>
    </row>
    <row r="931" spans="1:11">
      <c r="A931" s="325"/>
      <c r="B931" s="325"/>
      <c r="C931" s="462"/>
      <c r="D931" s="462"/>
      <c r="E931" s="460"/>
      <c r="F931" s="323"/>
      <c r="G931" s="323"/>
      <c r="H931" s="323"/>
      <c r="I931" s="323"/>
      <c r="J931" s="461"/>
      <c r="K931" s="325"/>
    </row>
    <row r="932" spans="1:11">
      <c r="A932" s="325"/>
      <c r="B932" s="325"/>
      <c r="C932" s="462"/>
      <c r="D932" s="462"/>
      <c r="E932" s="325"/>
      <c r="F932" s="323"/>
      <c r="G932" s="323"/>
      <c r="H932" s="323"/>
      <c r="I932" s="323"/>
      <c r="J932" s="461"/>
      <c r="K932" s="325"/>
    </row>
    <row r="933" spans="1:11">
      <c r="A933" s="15"/>
      <c r="B933" s="15"/>
    </row>
    <row r="934" spans="1:11">
      <c r="A934" s="15"/>
      <c r="B934" s="15"/>
    </row>
    <row r="935" spans="1:11">
      <c r="A935" s="15"/>
      <c r="B935" s="15"/>
    </row>
    <row r="936" spans="1:11">
      <c r="A936" s="15"/>
      <c r="B936" s="15"/>
    </row>
    <row r="939" spans="1:11">
      <c r="C939" s="15"/>
      <c r="D939" s="16"/>
    </row>
    <row r="940" spans="1:11">
      <c r="A940" s="15"/>
      <c r="B940" s="15"/>
    </row>
    <row r="941" spans="1:11">
      <c r="E941" s="99"/>
      <c r="F941" s="49"/>
      <c r="G941" s="49"/>
      <c r="H941" s="49"/>
      <c r="I941" s="49"/>
    </row>
    <row r="942" spans="1:11">
      <c r="E942" s="99"/>
      <c r="F942" s="49"/>
      <c r="G942" s="49"/>
      <c r="H942" s="49"/>
      <c r="I942" s="49"/>
    </row>
    <row r="943" spans="1:11">
      <c r="E943" s="99"/>
      <c r="F943" s="49"/>
      <c r="G943" s="49"/>
      <c r="H943" s="49"/>
      <c r="I943" s="49"/>
    </row>
    <row r="944" spans="1:11">
      <c r="F944" s="49"/>
      <c r="G944" s="49"/>
      <c r="H944" s="49"/>
      <c r="I944" s="49"/>
    </row>
    <row r="945" spans="1:9">
      <c r="E945" s="99"/>
      <c r="F945" s="49"/>
      <c r="G945" s="49"/>
      <c r="H945" s="49"/>
      <c r="I945" s="49"/>
    </row>
    <row r="946" spans="1:9">
      <c r="F946" s="49"/>
      <c r="G946" s="49"/>
      <c r="H946" s="49"/>
      <c r="I946" s="49"/>
    </row>
    <row r="947" spans="1:9">
      <c r="F947" s="49"/>
      <c r="G947" s="49"/>
      <c r="H947" s="49"/>
      <c r="I947" s="49"/>
    </row>
    <row r="948" spans="1:9">
      <c r="A948" s="15"/>
      <c r="B948" s="15"/>
      <c r="C948" s="15"/>
      <c r="D948" s="16"/>
      <c r="E948" s="16"/>
      <c r="F948" s="62"/>
      <c r="G948" s="62"/>
      <c r="H948" s="62"/>
      <c r="I948" s="62"/>
    </row>
    <row r="949" spans="1:9">
      <c r="A949" s="15"/>
      <c r="B949" s="15"/>
      <c r="C949" s="15"/>
      <c r="D949" s="16"/>
      <c r="E949" s="16"/>
      <c r="F949" s="62"/>
      <c r="G949" s="62"/>
      <c r="H949" s="62"/>
      <c r="I949" s="62"/>
    </row>
    <row r="950" spans="1:9">
      <c r="A950" s="15"/>
      <c r="B950" s="15"/>
      <c r="C950" s="15"/>
      <c r="D950" s="16"/>
      <c r="E950" s="16"/>
      <c r="F950" s="62"/>
      <c r="G950" s="62"/>
      <c r="H950" s="62"/>
      <c r="I950" s="62"/>
    </row>
    <row r="951" spans="1:9">
      <c r="F951" s="49"/>
      <c r="G951" s="49"/>
      <c r="H951" s="49"/>
      <c r="I951" s="49"/>
    </row>
    <row r="952" spans="1:9">
      <c r="A952" s="15"/>
      <c r="F952" s="49"/>
      <c r="G952" s="49"/>
      <c r="H952" s="49"/>
      <c r="I952" s="49"/>
    </row>
    <row r="953" spans="1:9">
      <c r="F953" s="49"/>
      <c r="G953" s="49"/>
      <c r="H953" s="49"/>
      <c r="I953" s="62"/>
    </row>
    <row r="954" spans="1:9">
      <c r="E954" s="99"/>
      <c r="F954" s="49"/>
      <c r="G954" s="49"/>
      <c r="H954" s="49"/>
      <c r="I954" s="49"/>
    </row>
    <row r="955" spans="1:9">
      <c r="E955" s="99"/>
      <c r="F955" s="49"/>
      <c r="G955" s="49"/>
      <c r="H955" s="49"/>
      <c r="I955" s="49"/>
    </row>
    <row r="956" spans="1:9">
      <c r="E956" s="99"/>
      <c r="F956" s="49"/>
      <c r="G956" s="49"/>
      <c r="H956" s="49"/>
      <c r="I956" s="49"/>
    </row>
    <row r="957" spans="1:9">
      <c r="E957" s="99"/>
      <c r="F957" s="49"/>
      <c r="G957" s="49"/>
      <c r="H957" s="49"/>
      <c r="I957" s="49"/>
    </row>
    <row r="958" spans="1:9">
      <c r="E958" s="99"/>
      <c r="F958" s="49"/>
      <c r="G958" s="49"/>
      <c r="H958" s="49"/>
      <c r="I958" s="49"/>
    </row>
    <row r="959" spans="1:9">
      <c r="E959" s="99"/>
      <c r="F959" s="49"/>
      <c r="G959" s="49"/>
      <c r="H959" s="49"/>
      <c r="I959" s="49"/>
    </row>
    <row r="960" spans="1:9">
      <c r="F960" s="49"/>
      <c r="G960" s="49"/>
      <c r="H960" s="49"/>
      <c r="I960" s="49"/>
    </row>
    <row r="961" spans="1:9">
      <c r="A961" s="15"/>
      <c r="F961" s="62"/>
      <c r="G961" s="62"/>
      <c r="H961" s="62"/>
      <c r="I961" s="62"/>
    </row>
    <row r="962" spans="1:9">
      <c r="A962" s="15"/>
      <c r="F962" s="62"/>
      <c r="G962" s="62"/>
      <c r="H962" s="62"/>
      <c r="I962" s="62"/>
    </row>
    <row r="963" spans="1:9">
      <c r="A963" s="15"/>
      <c r="F963" s="62"/>
      <c r="G963" s="62"/>
      <c r="H963" s="62"/>
      <c r="I963" s="62"/>
    </row>
    <row r="964" spans="1:9">
      <c r="A964" s="15"/>
      <c r="F964" s="62"/>
      <c r="G964" s="62"/>
      <c r="H964" s="62"/>
      <c r="I964" s="62"/>
    </row>
    <row r="965" spans="1:9">
      <c r="F965" s="49"/>
      <c r="G965" s="49"/>
      <c r="H965" s="49"/>
      <c r="I965" s="49"/>
    </row>
    <row r="966" spans="1:9">
      <c r="A966" s="15"/>
      <c r="F966" s="49"/>
      <c r="G966" s="49"/>
      <c r="H966" s="49"/>
      <c r="I966" s="49"/>
    </row>
    <row r="967" spans="1:9">
      <c r="F967" s="49"/>
      <c r="G967" s="49"/>
      <c r="H967" s="49"/>
      <c r="I967" s="49"/>
    </row>
    <row r="968" spans="1:9">
      <c r="F968" s="49"/>
      <c r="G968" s="49"/>
      <c r="H968" s="49"/>
      <c r="I968" s="49"/>
    </row>
    <row r="969" spans="1:9">
      <c r="F969" s="49"/>
      <c r="G969" s="49"/>
      <c r="H969" s="49"/>
      <c r="I969" s="49"/>
    </row>
    <row r="970" spans="1:9">
      <c r="A970" s="15"/>
      <c r="F970" s="62"/>
      <c r="G970" s="62"/>
      <c r="H970" s="62"/>
      <c r="I970" s="62"/>
    </row>
    <row r="971" spans="1:9">
      <c r="A971" s="15"/>
      <c r="F971" s="62"/>
      <c r="G971" s="62"/>
      <c r="H971" s="62"/>
      <c r="I971" s="62"/>
    </row>
    <row r="972" spans="1:9">
      <c r="A972" s="15"/>
      <c r="F972" s="62"/>
      <c r="G972" s="62"/>
      <c r="H972" s="62"/>
      <c r="I972" s="62"/>
    </row>
    <row r="973" spans="1:9">
      <c r="A973" s="15"/>
      <c r="F973" s="49"/>
      <c r="G973" s="49"/>
      <c r="H973" s="49"/>
      <c r="I973" s="49"/>
    </row>
    <row r="974" spans="1:9">
      <c r="A974" s="15"/>
      <c r="B974" s="15"/>
      <c r="C974" s="15"/>
      <c r="D974" s="16"/>
      <c r="E974" s="16"/>
      <c r="F974" s="62"/>
      <c r="G974" s="62"/>
      <c r="H974" s="62"/>
      <c r="I974" s="62"/>
    </row>
    <row r="975" spans="1:9">
      <c r="E975" s="99"/>
      <c r="F975" s="49"/>
      <c r="G975" s="49"/>
      <c r="H975" s="49"/>
      <c r="I975" s="49"/>
    </row>
    <row r="976" spans="1:9">
      <c r="F976" s="49"/>
      <c r="G976" s="49"/>
      <c r="H976" s="49"/>
      <c r="I976" s="49"/>
    </row>
    <row r="977" spans="1:9">
      <c r="F977" s="49"/>
      <c r="G977" s="49"/>
      <c r="H977" s="49"/>
      <c r="I977" s="49"/>
    </row>
    <row r="978" spans="1:9">
      <c r="F978" s="49"/>
      <c r="G978" s="49"/>
      <c r="H978" s="49"/>
      <c r="I978" s="49"/>
    </row>
    <row r="980" spans="1:9">
      <c r="A980" s="15"/>
      <c r="F980" s="16"/>
      <c r="G980" s="16"/>
      <c r="H980" s="16"/>
      <c r="I980" s="16"/>
    </row>
    <row r="987" spans="1:9">
      <c r="C987" s="15"/>
      <c r="D987" s="16"/>
    </row>
    <row r="988" spans="1:9">
      <c r="A988" s="15"/>
      <c r="B988" s="15"/>
    </row>
    <row r="989" spans="1:9">
      <c r="E989" s="99"/>
      <c r="F989" s="49"/>
      <c r="G989" s="49"/>
      <c r="H989" s="49"/>
      <c r="I989" s="49"/>
    </row>
    <row r="990" spans="1:9">
      <c r="E990" s="99"/>
      <c r="F990" s="49"/>
      <c r="G990" s="49"/>
      <c r="H990" s="49"/>
      <c r="I990" s="49"/>
    </row>
    <row r="991" spans="1:9">
      <c r="E991" s="99"/>
      <c r="F991" s="49"/>
      <c r="G991" s="49"/>
      <c r="H991" s="49"/>
      <c r="I991" s="49"/>
    </row>
    <row r="992" spans="1:9">
      <c r="E992" s="99"/>
      <c r="F992" s="49"/>
      <c r="G992" s="49"/>
      <c r="H992" s="49"/>
      <c r="I992" s="49"/>
    </row>
    <row r="993" spans="1:9">
      <c r="F993" s="49"/>
      <c r="G993" s="49"/>
      <c r="H993" s="49"/>
      <c r="I993" s="49"/>
    </row>
    <row r="994" spans="1:9">
      <c r="F994" s="49"/>
      <c r="G994" s="49"/>
      <c r="H994" s="49"/>
      <c r="I994" s="49"/>
    </row>
    <row r="995" spans="1:9">
      <c r="A995" s="15"/>
      <c r="B995" s="15"/>
      <c r="C995" s="15"/>
      <c r="D995" s="16"/>
      <c r="E995" s="16"/>
      <c r="F995" s="62"/>
      <c r="G995" s="62"/>
      <c r="H995" s="62"/>
      <c r="I995" s="62"/>
    </row>
    <row r="996" spans="1:9">
      <c r="A996" s="15"/>
      <c r="B996" s="15"/>
      <c r="C996" s="15"/>
      <c r="D996" s="16"/>
      <c r="E996" s="16"/>
      <c r="F996" s="62"/>
      <c r="G996" s="62"/>
      <c r="H996" s="62"/>
      <c r="I996" s="62"/>
    </row>
    <row r="997" spans="1:9">
      <c r="F997" s="49"/>
      <c r="G997" s="49"/>
      <c r="H997" s="49"/>
      <c r="I997" s="49"/>
    </row>
    <row r="998" spans="1:9">
      <c r="A998" s="15"/>
      <c r="F998" s="49"/>
      <c r="G998" s="49"/>
      <c r="H998" s="49"/>
      <c r="I998" s="49"/>
    </row>
    <row r="999" spans="1:9">
      <c r="E999" s="99"/>
      <c r="F999" s="49"/>
      <c r="G999" s="49"/>
      <c r="H999" s="49"/>
      <c r="I999" s="49"/>
    </row>
    <row r="1000" spans="1:9">
      <c r="E1000" s="99"/>
      <c r="F1000" s="49"/>
      <c r="G1000" s="49"/>
      <c r="H1000" s="49"/>
      <c r="I1000" s="49"/>
    </row>
    <row r="1001" spans="1:9">
      <c r="E1001" s="99"/>
      <c r="F1001" s="49"/>
      <c r="G1001" s="49"/>
      <c r="H1001" s="49"/>
      <c r="I1001" s="49"/>
    </row>
    <row r="1002" spans="1:9">
      <c r="E1002" s="99"/>
      <c r="F1002" s="49"/>
      <c r="G1002" s="49"/>
      <c r="H1002" s="49"/>
      <c r="I1002" s="49"/>
    </row>
    <row r="1003" spans="1:9">
      <c r="E1003" s="99"/>
      <c r="F1003" s="49"/>
      <c r="G1003" s="49"/>
      <c r="H1003" s="49"/>
      <c r="I1003" s="49"/>
    </row>
    <row r="1004" spans="1:9">
      <c r="E1004" s="99"/>
      <c r="F1004" s="49"/>
      <c r="G1004" s="49"/>
      <c r="H1004" s="49"/>
      <c r="I1004" s="49"/>
    </row>
    <row r="1005" spans="1:9">
      <c r="E1005" s="99"/>
      <c r="F1005" s="49"/>
      <c r="G1005" s="49"/>
      <c r="H1005" s="49"/>
      <c r="I1005" s="49"/>
    </row>
    <row r="1006" spans="1:9">
      <c r="F1006" s="49"/>
      <c r="G1006" s="49"/>
      <c r="H1006" s="49"/>
      <c r="I1006" s="49"/>
    </row>
    <row r="1007" spans="1:9">
      <c r="A1007" s="15"/>
      <c r="F1007" s="62"/>
      <c r="G1007" s="62"/>
      <c r="H1007" s="62"/>
      <c r="I1007" s="62"/>
    </row>
    <row r="1008" spans="1:9">
      <c r="A1008" s="15"/>
      <c r="F1008" s="62"/>
      <c r="G1008" s="62"/>
      <c r="H1008" s="62"/>
      <c r="I1008" s="62"/>
    </row>
    <row r="1009" spans="1:9">
      <c r="F1009" s="49"/>
      <c r="G1009" s="49"/>
      <c r="H1009" s="49"/>
      <c r="I1009" s="49"/>
    </row>
    <row r="1010" spans="1:9">
      <c r="A1010" s="15"/>
      <c r="F1010" s="49"/>
      <c r="G1010" s="49"/>
      <c r="H1010" s="49"/>
      <c r="I1010" s="49"/>
    </row>
    <row r="1011" spans="1:9">
      <c r="F1011" s="49"/>
      <c r="G1011" s="49"/>
      <c r="H1011" s="49"/>
      <c r="I1011" s="49"/>
    </row>
    <row r="1012" spans="1:9">
      <c r="F1012" s="49"/>
      <c r="G1012" s="49"/>
      <c r="H1012" s="49"/>
      <c r="I1012" s="49"/>
    </row>
    <row r="1013" spans="1:9">
      <c r="F1013" s="49"/>
      <c r="G1013" s="49"/>
      <c r="H1013" s="49"/>
      <c r="I1013" s="49"/>
    </row>
    <row r="1014" spans="1:9">
      <c r="A1014" s="15"/>
      <c r="F1014" s="62"/>
      <c r="G1014" s="62"/>
      <c r="H1014" s="62"/>
      <c r="I1014" s="62"/>
    </row>
    <row r="1015" spans="1:9">
      <c r="F1015" s="49"/>
      <c r="G1015" s="49"/>
      <c r="H1015" s="49"/>
      <c r="I1015" s="49"/>
    </row>
    <row r="1016" spans="1:9">
      <c r="A1016" s="15"/>
      <c r="F1016" s="49"/>
      <c r="G1016" s="49"/>
      <c r="H1016" s="49"/>
      <c r="I1016" s="49"/>
    </row>
    <row r="1017" spans="1:9">
      <c r="F1017" s="49"/>
      <c r="G1017" s="49"/>
      <c r="H1017" s="49"/>
      <c r="I1017" s="49"/>
    </row>
    <row r="1018" spans="1:9">
      <c r="A1018" s="15"/>
      <c r="B1018" s="15"/>
      <c r="C1018" s="15"/>
      <c r="D1018" s="16"/>
      <c r="E1018" s="16"/>
      <c r="F1018" s="62"/>
      <c r="G1018" s="62"/>
      <c r="H1018" s="62"/>
      <c r="I1018" s="62"/>
    </row>
    <row r="1019" spans="1:9">
      <c r="E1019" s="99"/>
    </row>
    <row r="1020" spans="1:9">
      <c r="E1020" s="99"/>
    </row>
    <row r="1024" spans="1:9">
      <c r="A1024" s="15"/>
      <c r="F1024" s="16"/>
      <c r="G1024" s="16"/>
      <c r="H1024" s="16"/>
      <c r="I1024" s="16"/>
    </row>
    <row r="1026" spans="1:9">
      <c r="A1026" s="15"/>
      <c r="B1026" s="15"/>
    </row>
    <row r="1029" spans="1:9">
      <c r="A1029" s="15"/>
      <c r="B1029" s="15"/>
      <c r="C1029" s="15"/>
      <c r="D1029" s="16"/>
      <c r="E1029" s="16"/>
      <c r="F1029" s="16"/>
      <c r="G1029" s="16"/>
      <c r="H1029" s="16"/>
      <c r="I1029" s="16"/>
    </row>
    <row r="1033" spans="1:9">
      <c r="C1033" s="17"/>
    </row>
    <row r="1037" spans="1:9">
      <c r="C1037" s="17"/>
    </row>
    <row r="1042" spans="5:5">
      <c r="E1042" s="9"/>
    </row>
  </sheetData>
  <autoFilter ref="A1:K1042"/>
  <mergeCells count="34">
    <mergeCell ref="A927:K927"/>
    <mergeCell ref="A928:K928"/>
    <mergeCell ref="A929:K929"/>
    <mergeCell ref="A930:K930"/>
    <mergeCell ref="A905:B905"/>
    <mergeCell ref="A922:K922"/>
    <mergeCell ref="A923:K923"/>
    <mergeCell ref="A924:K924"/>
    <mergeCell ref="A925:K925"/>
    <mergeCell ref="A926:K926"/>
    <mergeCell ref="A917:K917"/>
    <mergeCell ref="A918:K918"/>
    <mergeCell ref="A919:K919"/>
    <mergeCell ref="A920:K920"/>
    <mergeCell ref="A921:K921"/>
    <mergeCell ref="A912:K912"/>
    <mergeCell ref="A916:K916"/>
    <mergeCell ref="F375:H375"/>
    <mergeCell ref="K828:K829"/>
    <mergeCell ref="C474:F474"/>
    <mergeCell ref="F475:H475"/>
    <mergeCell ref="F646:H647"/>
    <mergeCell ref="A824:B824"/>
    <mergeCell ref="A825:B825"/>
    <mergeCell ref="A907:K907"/>
    <mergeCell ref="A908:K908"/>
    <mergeCell ref="A909:K909"/>
    <mergeCell ref="A910:K910"/>
    <mergeCell ref="A911:K911"/>
    <mergeCell ref="F179:H180"/>
    <mergeCell ref="F10:H10"/>
    <mergeCell ref="A913:K913"/>
    <mergeCell ref="A914:K914"/>
    <mergeCell ref="A915:K915"/>
  </mergeCells>
  <pageMargins left="0" right="0" top="0" bottom="0" header="0.31496062992125984" footer="0.31496062992125984"/>
  <pageSetup paperSize="9"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51"/>
  <sheetViews>
    <sheetView topLeftCell="A32" workbookViewId="0">
      <selection activeCell="B42" sqref="B42"/>
    </sheetView>
  </sheetViews>
  <sheetFormatPr defaultRowHeight="15.75"/>
  <cols>
    <col min="1" max="1" width="27.5703125" style="9" customWidth="1"/>
    <col min="2" max="2" width="25.28515625" style="185" customWidth="1"/>
    <col min="3" max="3" width="27.5703125" style="185" customWidth="1"/>
    <col min="4" max="4" width="29.85546875" style="185" customWidth="1"/>
    <col min="5" max="5" width="27.140625" style="185" customWidth="1"/>
    <col min="6" max="16384" width="9.140625" style="185"/>
  </cols>
  <sheetData>
    <row r="1" spans="1:5">
      <c r="A1" s="702" t="s">
        <v>470</v>
      </c>
      <c r="B1" s="702"/>
      <c r="C1" s="702"/>
      <c r="D1" s="702"/>
      <c r="E1" s="702"/>
    </row>
    <row r="2" spans="1:5" s="569" customFormat="1">
      <c r="A2" s="435" t="s">
        <v>4</v>
      </c>
      <c r="B2" s="435" t="s">
        <v>63</v>
      </c>
      <c r="C2" s="435" t="s">
        <v>79</v>
      </c>
      <c r="D2" s="435" t="s">
        <v>87</v>
      </c>
      <c r="E2" s="435" t="s">
        <v>93</v>
      </c>
    </row>
    <row r="3" spans="1:5" s="569" customFormat="1" ht="31.5">
      <c r="A3" s="433" t="s">
        <v>347</v>
      </c>
      <c r="B3" s="433" t="s">
        <v>347</v>
      </c>
      <c r="C3" s="433" t="s">
        <v>347</v>
      </c>
      <c r="D3" s="433" t="s">
        <v>347</v>
      </c>
      <c r="E3" s="433" t="s">
        <v>347</v>
      </c>
    </row>
    <row r="4" spans="1:5" s="569" customFormat="1">
      <c r="A4" s="699" t="s">
        <v>23</v>
      </c>
      <c r="B4" s="700"/>
      <c r="C4" s="700"/>
      <c r="D4" s="700"/>
      <c r="E4" s="701"/>
    </row>
    <row r="5" spans="1:5" s="569" customFormat="1" ht="47.25">
      <c r="A5" s="433" t="s">
        <v>235</v>
      </c>
      <c r="B5" s="433" t="s">
        <v>245</v>
      </c>
      <c r="C5" s="433" t="s">
        <v>274</v>
      </c>
      <c r="D5" s="433" t="s">
        <v>244</v>
      </c>
      <c r="E5" s="433" t="s">
        <v>321</v>
      </c>
    </row>
    <row r="6" spans="1:5" s="569" customFormat="1" ht="31.5">
      <c r="A6" s="433" t="s">
        <v>32</v>
      </c>
      <c r="B6" s="433" t="s">
        <v>67</v>
      </c>
      <c r="C6" s="434" t="s">
        <v>82</v>
      </c>
      <c r="D6" s="433" t="s">
        <v>32</v>
      </c>
      <c r="E6" s="433" t="s">
        <v>67</v>
      </c>
    </row>
    <row r="7" spans="1:5" s="569" customFormat="1" ht="31.5">
      <c r="A7" s="433" t="s">
        <v>182</v>
      </c>
      <c r="B7" s="433" t="s">
        <v>173</v>
      </c>
      <c r="C7" s="433" t="s">
        <v>182</v>
      </c>
      <c r="D7" s="433" t="s">
        <v>173</v>
      </c>
      <c r="E7" s="433" t="s">
        <v>182</v>
      </c>
    </row>
    <row r="8" spans="1:5" s="569" customFormat="1">
      <c r="A8" s="435" t="s">
        <v>39</v>
      </c>
      <c r="B8" s="435" t="s">
        <v>39</v>
      </c>
      <c r="C8" s="435" t="s">
        <v>39</v>
      </c>
      <c r="D8" s="435" t="s">
        <v>39</v>
      </c>
      <c r="E8" s="435" t="s">
        <v>39</v>
      </c>
    </row>
    <row r="9" spans="1:5" s="569" customFormat="1">
      <c r="A9" s="699" t="s">
        <v>40</v>
      </c>
      <c r="B9" s="700"/>
      <c r="C9" s="700"/>
      <c r="D9" s="700"/>
      <c r="E9" s="701"/>
    </row>
    <row r="10" spans="1:5" s="569" customFormat="1" ht="30" customHeight="1">
      <c r="A10" s="433" t="s">
        <v>342</v>
      </c>
      <c r="B10" s="585" t="s">
        <v>349</v>
      </c>
      <c r="C10" s="433" t="s">
        <v>345</v>
      </c>
      <c r="D10" s="585" t="s">
        <v>349</v>
      </c>
      <c r="E10" s="433" t="s">
        <v>342</v>
      </c>
    </row>
    <row r="11" spans="1:5" s="569" customFormat="1" ht="33.75" customHeight="1">
      <c r="B11" s="585"/>
      <c r="C11" s="433" t="s">
        <v>344</v>
      </c>
      <c r="D11" s="587"/>
      <c r="E11" s="433" t="s">
        <v>444</v>
      </c>
    </row>
    <row r="12" spans="1:5" s="569" customFormat="1">
      <c r="A12" s="435" t="s">
        <v>39</v>
      </c>
      <c r="B12" s="435" t="s">
        <v>39</v>
      </c>
      <c r="C12" s="435" t="s">
        <v>39</v>
      </c>
      <c r="D12" s="435" t="s">
        <v>39</v>
      </c>
      <c r="E12" s="435" t="s">
        <v>39</v>
      </c>
    </row>
    <row r="13" spans="1:5" s="569" customFormat="1">
      <c r="A13" s="699" t="s">
        <v>41</v>
      </c>
      <c r="B13" s="700"/>
      <c r="C13" s="700"/>
      <c r="D13" s="700"/>
      <c r="E13" s="701"/>
    </row>
    <row r="14" spans="1:5" s="569" customFormat="1" ht="51" customHeight="1">
      <c r="A14" s="628" t="s">
        <v>471</v>
      </c>
      <c r="B14" s="628" t="s">
        <v>472</v>
      </c>
      <c r="C14" s="585" t="s">
        <v>445</v>
      </c>
      <c r="D14" s="629" t="s">
        <v>473</v>
      </c>
      <c r="E14" s="585" t="s">
        <v>348</v>
      </c>
    </row>
    <row r="15" spans="1:5" s="569" customFormat="1" ht="74.25" customHeight="1">
      <c r="A15" s="433" t="s">
        <v>302</v>
      </c>
      <c r="B15" s="433" t="s">
        <v>312</v>
      </c>
      <c r="C15" s="433" t="s">
        <v>439</v>
      </c>
      <c r="D15" s="437" t="s">
        <v>368</v>
      </c>
      <c r="E15" s="433" t="s">
        <v>443</v>
      </c>
    </row>
    <row r="16" spans="1:5" s="569" customFormat="1" ht="45.75" customHeight="1">
      <c r="A16" s="433" t="s">
        <v>310</v>
      </c>
      <c r="B16" s="433" t="s">
        <v>315</v>
      </c>
      <c r="C16" s="433" t="s">
        <v>361</v>
      </c>
      <c r="D16" s="585" t="s">
        <v>380</v>
      </c>
      <c r="E16" s="433" t="s">
        <v>324</v>
      </c>
    </row>
    <row r="17" spans="1:5" s="569" customFormat="1" ht="50.25" customHeight="1">
      <c r="A17" s="433" t="s">
        <v>58</v>
      </c>
      <c r="B17" s="586"/>
      <c r="C17" s="433" t="s">
        <v>340</v>
      </c>
      <c r="D17" s="434" t="s">
        <v>428</v>
      </c>
      <c r="E17" s="586"/>
    </row>
    <row r="18" spans="1:5" s="569" customFormat="1" ht="28.5" customHeight="1">
      <c r="A18" s="436" t="s">
        <v>263</v>
      </c>
      <c r="B18" s="433" t="s">
        <v>282</v>
      </c>
      <c r="C18" s="433" t="s">
        <v>318</v>
      </c>
      <c r="D18" s="436" t="s">
        <v>263</v>
      </c>
      <c r="E18" s="433" t="s">
        <v>325</v>
      </c>
    </row>
    <row r="19" spans="1:5" s="569" customFormat="1">
      <c r="A19" s="433"/>
      <c r="C19" s="433"/>
      <c r="D19" s="433"/>
      <c r="E19" s="586"/>
    </row>
    <row r="20" spans="1:5" s="569" customFormat="1">
      <c r="A20" s="433" t="s">
        <v>209</v>
      </c>
      <c r="B20" s="433" t="s">
        <v>209</v>
      </c>
      <c r="C20" s="433" t="s">
        <v>209</v>
      </c>
      <c r="D20" s="433" t="s">
        <v>209</v>
      </c>
      <c r="E20" s="433" t="s">
        <v>209</v>
      </c>
    </row>
    <row r="21" spans="1:5" s="569" customFormat="1">
      <c r="A21" s="435" t="s">
        <v>39</v>
      </c>
      <c r="B21" s="435" t="s">
        <v>39</v>
      </c>
      <c r="C21" s="435" t="s">
        <v>39</v>
      </c>
      <c r="D21" s="435" t="s">
        <v>39</v>
      </c>
      <c r="E21" s="435" t="s">
        <v>39</v>
      </c>
    </row>
    <row r="22" spans="1:5" s="569" customFormat="1" ht="21.75" customHeight="1">
      <c r="A22" s="699" t="s">
        <v>394</v>
      </c>
      <c r="B22" s="700"/>
      <c r="C22" s="700"/>
      <c r="D22" s="700"/>
      <c r="E22" s="701"/>
    </row>
    <row r="23" spans="1:5" s="569" customFormat="1" ht="31.5">
      <c r="A23" s="433" t="s">
        <v>440</v>
      </c>
      <c r="B23" s="433" t="s">
        <v>339</v>
      </c>
      <c r="C23" s="433" t="s">
        <v>427</v>
      </c>
      <c r="D23" s="433" t="s">
        <v>211</v>
      </c>
      <c r="E23" s="437" t="s">
        <v>388</v>
      </c>
    </row>
    <row r="24" spans="1:5" s="569" customFormat="1" ht="31.5">
      <c r="A24" s="433" t="s">
        <v>59</v>
      </c>
      <c r="B24" s="433" t="s">
        <v>76</v>
      </c>
      <c r="C24" s="433" t="s">
        <v>273</v>
      </c>
      <c r="D24" s="433" t="s">
        <v>59</v>
      </c>
      <c r="E24" s="433" t="s">
        <v>76</v>
      </c>
    </row>
    <row r="25" spans="1:5" s="569" customFormat="1">
      <c r="A25" s="433" t="s">
        <v>174</v>
      </c>
      <c r="B25" s="433"/>
      <c r="C25" s="433" t="s">
        <v>174</v>
      </c>
      <c r="D25" s="433" t="s">
        <v>174</v>
      </c>
      <c r="E25" s="586"/>
    </row>
    <row r="26" spans="1:5" s="569" customFormat="1" ht="31.5">
      <c r="A26" s="628" t="s">
        <v>444</v>
      </c>
      <c r="B26" s="628"/>
      <c r="C26" s="433"/>
      <c r="D26" s="628" t="s">
        <v>344</v>
      </c>
      <c r="E26" s="631"/>
    </row>
    <row r="27" spans="1:5" s="569" customFormat="1">
      <c r="A27" s="433" t="s">
        <v>346</v>
      </c>
      <c r="B27" s="586"/>
      <c r="C27" s="586"/>
      <c r="D27" s="632" t="s">
        <v>476</v>
      </c>
      <c r="E27" s="586"/>
    </row>
    <row r="28" spans="1:5" s="569" customFormat="1">
      <c r="A28" s="509"/>
      <c r="B28" s="325"/>
      <c r="D28" s="73"/>
    </row>
    <row r="29" spans="1:5" s="569" customFormat="1">
      <c r="A29" s="509"/>
      <c r="B29" s="325"/>
      <c r="D29" s="73"/>
    </row>
    <row r="30" spans="1:5" s="569" customFormat="1">
      <c r="A30" s="509"/>
      <c r="B30" s="325"/>
      <c r="D30" s="73"/>
    </row>
    <row r="31" spans="1:5" s="569" customFormat="1">
      <c r="A31" s="567"/>
      <c r="B31" s="567"/>
      <c r="C31" s="567"/>
      <c r="D31" s="567"/>
      <c r="E31" s="182"/>
    </row>
    <row r="32" spans="1:5" s="569" customFormat="1">
      <c r="A32" s="567"/>
      <c r="B32" s="567"/>
      <c r="C32" s="567"/>
      <c r="D32" s="567"/>
      <c r="E32" s="182"/>
    </row>
    <row r="33" spans="1:5" s="569" customFormat="1">
      <c r="A33" s="435" t="s">
        <v>222</v>
      </c>
      <c r="B33" s="435" t="s">
        <v>225</v>
      </c>
      <c r="C33" s="435" t="s">
        <v>228</v>
      </c>
      <c r="D33" s="435" t="s">
        <v>229</v>
      </c>
      <c r="E33" s="435" t="s">
        <v>103</v>
      </c>
    </row>
    <row r="34" spans="1:5" s="569" customFormat="1" ht="31.5" customHeight="1">
      <c r="A34" s="433" t="s">
        <v>347</v>
      </c>
      <c r="B34" s="433" t="s">
        <v>347</v>
      </c>
      <c r="C34" s="433" t="s">
        <v>347</v>
      </c>
      <c r="D34" s="433" t="s">
        <v>347</v>
      </c>
      <c r="E34" s="433" t="s">
        <v>347</v>
      </c>
    </row>
    <row r="35" spans="1:5" s="569" customFormat="1" ht="15.75" customHeight="1">
      <c r="A35" s="699" t="s">
        <v>23</v>
      </c>
      <c r="B35" s="700"/>
      <c r="C35" s="700"/>
      <c r="D35" s="700"/>
      <c r="E35" s="701"/>
    </row>
    <row r="36" spans="1:5" s="569" customFormat="1" ht="47.25">
      <c r="A36" s="433" t="s">
        <v>246</v>
      </c>
      <c r="B36" s="433" t="s">
        <v>274</v>
      </c>
      <c r="C36" s="433" t="s">
        <v>247</v>
      </c>
      <c r="D36" s="433" t="s">
        <v>248</v>
      </c>
      <c r="E36" s="437" t="s">
        <v>249</v>
      </c>
    </row>
    <row r="37" spans="1:5" s="569" customFormat="1" ht="31.5">
      <c r="A37" s="434" t="s">
        <v>82</v>
      </c>
      <c r="B37" s="433" t="s">
        <v>32</v>
      </c>
      <c r="C37" s="433" t="s">
        <v>67</v>
      </c>
      <c r="D37" s="434" t="s">
        <v>82</v>
      </c>
      <c r="E37" s="433" t="s">
        <v>32</v>
      </c>
    </row>
    <row r="38" spans="1:5" s="569" customFormat="1" ht="31.5">
      <c r="A38" s="433" t="s">
        <v>182</v>
      </c>
      <c r="B38" s="433" t="s">
        <v>182</v>
      </c>
      <c r="C38" s="433" t="s">
        <v>359</v>
      </c>
      <c r="D38" s="433" t="s">
        <v>182</v>
      </c>
      <c r="E38" s="433" t="s">
        <v>359</v>
      </c>
    </row>
    <row r="39" spans="1:5" s="569" customFormat="1">
      <c r="A39" s="435" t="s">
        <v>39</v>
      </c>
      <c r="B39" s="435" t="s">
        <v>39</v>
      </c>
      <c r="C39" s="435" t="s">
        <v>39</v>
      </c>
      <c r="D39" s="435" t="s">
        <v>39</v>
      </c>
      <c r="E39" s="435" t="s">
        <v>39</v>
      </c>
    </row>
    <row r="40" spans="1:5" s="569" customFormat="1">
      <c r="A40" s="699" t="s">
        <v>40</v>
      </c>
      <c r="B40" s="700"/>
      <c r="C40" s="700"/>
      <c r="D40" s="700"/>
      <c r="E40" s="701"/>
    </row>
    <row r="41" spans="1:5" s="569" customFormat="1" ht="31.5">
      <c r="A41" s="585" t="s">
        <v>349</v>
      </c>
      <c r="B41" s="433" t="s">
        <v>343</v>
      </c>
      <c r="C41" s="587" t="s">
        <v>349</v>
      </c>
      <c r="D41" s="433" t="s">
        <v>345</v>
      </c>
      <c r="E41" s="585" t="s">
        <v>349</v>
      </c>
    </row>
    <row r="42" spans="1:5" s="569" customFormat="1" ht="31.5">
      <c r="A42" s="585"/>
      <c r="B42" s="433" t="s">
        <v>344</v>
      </c>
      <c r="D42" s="433" t="s">
        <v>444</v>
      </c>
      <c r="E42" s="585"/>
    </row>
    <row r="43" spans="1:5" s="569" customFormat="1">
      <c r="A43" s="435" t="s">
        <v>39</v>
      </c>
      <c r="B43" s="435" t="s">
        <v>39</v>
      </c>
      <c r="C43" s="435" t="s">
        <v>39</v>
      </c>
      <c r="D43" s="435" t="s">
        <v>39</v>
      </c>
      <c r="E43" s="435" t="s">
        <v>39</v>
      </c>
    </row>
    <row r="44" spans="1:5" s="569" customFormat="1">
      <c r="A44" s="699" t="s">
        <v>41</v>
      </c>
      <c r="B44" s="700"/>
      <c r="C44" s="700"/>
      <c r="D44" s="700"/>
      <c r="E44" s="701"/>
    </row>
    <row r="45" spans="1:5" s="569" customFormat="1" ht="33" customHeight="1">
      <c r="A45" s="629" t="s">
        <v>474</v>
      </c>
      <c r="B45" s="633" t="s">
        <v>475</v>
      </c>
      <c r="C45" s="630" t="s">
        <v>446</v>
      </c>
      <c r="D45" s="629" t="s">
        <v>477</v>
      </c>
      <c r="E45" s="585" t="s">
        <v>445</v>
      </c>
    </row>
    <row r="46" spans="1:5" s="569" customFormat="1" ht="72.75" customHeight="1">
      <c r="A46" s="433" t="s">
        <v>459</v>
      </c>
      <c r="B46" s="433" t="s">
        <v>360</v>
      </c>
      <c r="C46" s="433" t="s">
        <v>463</v>
      </c>
      <c r="D46" s="437" t="s">
        <v>414</v>
      </c>
      <c r="E46" s="433" t="s">
        <v>467</v>
      </c>
    </row>
    <row r="47" spans="1:5" s="569" customFormat="1" ht="47.25">
      <c r="A47" s="437" t="s">
        <v>277</v>
      </c>
      <c r="B47" s="433" t="s">
        <v>384</v>
      </c>
      <c r="C47" s="433" t="s">
        <v>98</v>
      </c>
      <c r="D47" s="433" t="s">
        <v>442</v>
      </c>
      <c r="E47" s="587" t="s">
        <v>441</v>
      </c>
    </row>
    <row r="48" spans="1:5" s="569" customFormat="1" ht="47.25">
      <c r="A48" s="433" t="s">
        <v>238</v>
      </c>
      <c r="B48" s="433" t="s">
        <v>186</v>
      </c>
      <c r="C48" s="433" t="s">
        <v>58</v>
      </c>
      <c r="D48" s="433" t="s">
        <v>238</v>
      </c>
      <c r="E48" s="433" t="s">
        <v>300</v>
      </c>
    </row>
    <row r="49" spans="1:5" s="569" customFormat="1">
      <c r="A49" s="433" t="s">
        <v>318</v>
      </c>
      <c r="B49" s="433" t="s">
        <v>282</v>
      </c>
      <c r="C49" s="436" t="s">
        <v>263</v>
      </c>
      <c r="D49" s="433" t="s">
        <v>318</v>
      </c>
      <c r="E49" s="433" t="s">
        <v>325</v>
      </c>
    </row>
    <row r="50" spans="1:5" s="569" customFormat="1">
      <c r="A50" s="433" t="s">
        <v>209</v>
      </c>
      <c r="B50" s="433" t="s">
        <v>209</v>
      </c>
      <c r="C50" s="433" t="s">
        <v>209</v>
      </c>
      <c r="D50" s="433" t="s">
        <v>209</v>
      </c>
      <c r="E50" s="433" t="s">
        <v>209</v>
      </c>
    </row>
    <row r="51" spans="1:5" s="569" customFormat="1" ht="18" customHeight="1">
      <c r="A51" s="435" t="s">
        <v>39</v>
      </c>
      <c r="B51" s="435" t="s">
        <v>39</v>
      </c>
      <c r="C51" s="435" t="s">
        <v>39</v>
      </c>
      <c r="D51" s="435" t="s">
        <v>39</v>
      </c>
      <c r="E51" s="435" t="s">
        <v>39</v>
      </c>
    </row>
    <row r="52" spans="1:5" s="569" customFormat="1">
      <c r="A52" s="699" t="s">
        <v>259</v>
      </c>
      <c r="B52" s="700"/>
      <c r="C52" s="700"/>
      <c r="D52" s="700"/>
      <c r="E52" s="701"/>
    </row>
    <row r="53" spans="1:5" s="569" customFormat="1" ht="31.5">
      <c r="A53" s="588" t="s">
        <v>395</v>
      </c>
      <c r="B53" s="437" t="s">
        <v>396</v>
      </c>
      <c r="C53" s="433" t="s">
        <v>211</v>
      </c>
      <c r="D53" s="433" t="s">
        <v>298</v>
      </c>
      <c r="E53" s="437" t="s">
        <v>339</v>
      </c>
    </row>
    <row r="54" spans="1:5" s="569" customFormat="1">
      <c r="A54" s="433" t="s">
        <v>218</v>
      </c>
      <c r="B54" s="433" t="s">
        <v>273</v>
      </c>
      <c r="C54" s="433" t="s">
        <v>59</v>
      </c>
      <c r="D54" s="433" t="s">
        <v>76</v>
      </c>
      <c r="E54" s="433" t="s">
        <v>273</v>
      </c>
    </row>
    <row r="55" spans="1:5" s="569" customFormat="1" ht="31.5">
      <c r="A55" s="433"/>
      <c r="B55" s="433"/>
      <c r="C55" s="628" t="s">
        <v>344</v>
      </c>
      <c r="D55" s="433"/>
      <c r="E55" s="628"/>
    </row>
    <row r="56" spans="1:5" s="569" customFormat="1">
      <c r="A56" s="433" t="s">
        <v>174</v>
      </c>
      <c r="B56" s="433" t="s">
        <v>469</v>
      </c>
      <c r="C56" s="433" t="s">
        <v>174</v>
      </c>
      <c r="D56" s="632" t="s">
        <v>476</v>
      </c>
      <c r="E56" s="433"/>
    </row>
    <row r="57" spans="1:5" s="569" customFormat="1">
      <c r="A57" s="73"/>
    </row>
    <row r="58" spans="1:5" s="569" customFormat="1" ht="15"/>
    <row r="59" spans="1:5" s="569" customFormat="1" ht="15"/>
    <row r="60" spans="1:5" s="569" customFormat="1" ht="15"/>
    <row r="61" spans="1:5" s="569" customFormat="1">
      <c r="A61" s="73"/>
    </row>
    <row r="62" spans="1:5" s="569" customFormat="1">
      <c r="A62" s="73"/>
    </row>
    <row r="63" spans="1:5" s="569" customFormat="1">
      <c r="A63" s="73"/>
    </row>
    <row r="64" spans="1:5" s="569" customFormat="1">
      <c r="A64" s="73"/>
    </row>
    <row r="65" spans="1:1" s="569" customFormat="1">
      <c r="A65" s="73"/>
    </row>
    <row r="66" spans="1:1" s="569" customFormat="1">
      <c r="A66" s="73"/>
    </row>
    <row r="67" spans="1:1" s="569" customFormat="1">
      <c r="A67" s="73"/>
    </row>
    <row r="68" spans="1:1" s="569" customFormat="1">
      <c r="A68" s="73"/>
    </row>
    <row r="69" spans="1:1" s="569" customFormat="1">
      <c r="A69" s="73"/>
    </row>
    <row r="70" spans="1:1" s="569" customFormat="1">
      <c r="A70" s="73"/>
    </row>
    <row r="71" spans="1:1" s="569" customFormat="1">
      <c r="A71" s="73"/>
    </row>
    <row r="72" spans="1:1" s="569" customFormat="1">
      <c r="A72" s="73"/>
    </row>
    <row r="73" spans="1:1" s="569" customFormat="1">
      <c r="A73" s="73"/>
    </row>
    <row r="74" spans="1:1" s="569" customFormat="1">
      <c r="A74" s="73"/>
    </row>
    <row r="75" spans="1:1" s="569" customFormat="1">
      <c r="A75" s="73"/>
    </row>
    <row r="76" spans="1:1" s="569" customFormat="1">
      <c r="A76" s="73"/>
    </row>
    <row r="77" spans="1:1" s="569" customFormat="1">
      <c r="A77" s="73"/>
    </row>
    <row r="78" spans="1:1" s="569" customFormat="1">
      <c r="A78" s="73"/>
    </row>
    <row r="79" spans="1:1" s="569" customFormat="1">
      <c r="A79" s="73"/>
    </row>
    <row r="80" spans="1:1" s="569" customFormat="1">
      <c r="A80" s="73"/>
    </row>
    <row r="81" spans="1:1" s="569" customFormat="1">
      <c r="A81" s="74"/>
    </row>
    <row r="82" spans="1:1" s="569" customFormat="1">
      <c r="A82" s="74"/>
    </row>
    <row r="83" spans="1:1" s="569" customFormat="1">
      <c r="A83" s="73"/>
    </row>
    <row r="84" spans="1:1" s="569" customFormat="1">
      <c r="A84" s="73"/>
    </row>
    <row r="85" spans="1:1" s="569" customFormat="1">
      <c r="A85" s="73"/>
    </row>
    <row r="86" spans="1:1" s="569" customFormat="1">
      <c r="A86" s="73"/>
    </row>
    <row r="87" spans="1:1" s="569" customFormat="1">
      <c r="A87" s="73"/>
    </row>
    <row r="88" spans="1:1" s="569" customFormat="1">
      <c r="A88" s="73"/>
    </row>
    <row r="89" spans="1:1" s="569" customFormat="1">
      <c r="A89" s="73"/>
    </row>
    <row r="90" spans="1:1" s="569" customFormat="1">
      <c r="A90" s="73"/>
    </row>
    <row r="91" spans="1:1" s="569" customFormat="1">
      <c r="A91" s="73"/>
    </row>
    <row r="92" spans="1:1" s="569" customFormat="1">
      <c r="A92" s="73"/>
    </row>
    <row r="93" spans="1:1" s="569" customFormat="1">
      <c r="A93" s="73"/>
    </row>
    <row r="94" spans="1:1" s="569" customFormat="1">
      <c r="A94" s="73"/>
    </row>
    <row r="95" spans="1:1" s="569" customFormat="1">
      <c r="A95" s="73"/>
    </row>
    <row r="96" spans="1:1" s="569" customFormat="1">
      <c r="A96" s="73"/>
    </row>
    <row r="97" spans="1:1" s="569" customFormat="1">
      <c r="A97" s="73"/>
    </row>
    <row r="98" spans="1:1" s="569" customFormat="1">
      <c r="A98" s="73"/>
    </row>
    <row r="99" spans="1:1" s="569" customFormat="1">
      <c r="A99" s="73"/>
    </row>
    <row r="100" spans="1:1" s="569" customFormat="1">
      <c r="A100" s="73"/>
    </row>
    <row r="101" spans="1:1" s="569" customFormat="1">
      <c r="A101" s="73"/>
    </row>
    <row r="102" spans="1:1" s="569" customFormat="1">
      <c r="A102" s="73"/>
    </row>
    <row r="103" spans="1:1" s="569" customFormat="1">
      <c r="A103" s="73"/>
    </row>
    <row r="104" spans="1:1" s="569" customFormat="1">
      <c r="A104" s="73"/>
    </row>
    <row r="105" spans="1:1" s="569" customFormat="1">
      <c r="A105" s="73"/>
    </row>
    <row r="106" spans="1:1" s="569" customFormat="1">
      <c r="A106" s="73"/>
    </row>
    <row r="107" spans="1:1" s="569" customFormat="1">
      <c r="A107" s="73"/>
    </row>
    <row r="108" spans="1:1" s="569" customFormat="1">
      <c r="A108" s="73"/>
    </row>
    <row r="109" spans="1:1" s="569" customFormat="1">
      <c r="A109" s="73"/>
    </row>
    <row r="110" spans="1:1" s="569" customFormat="1">
      <c r="A110" s="73"/>
    </row>
    <row r="111" spans="1:1" s="569" customFormat="1">
      <c r="A111" s="73"/>
    </row>
    <row r="112" spans="1:1" s="569" customFormat="1">
      <c r="A112" s="73"/>
    </row>
    <row r="113" spans="1:1" s="569" customFormat="1">
      <c r="A113" s="73"/>
    </row>
    <row r="114" spans="1:1" s="569" customFormat="1">
      <c r="A114" s="73"/>
    </row>
    <row r="115" spans="1:1" s="569" customFormat="1">
      <c r="A115" s="73"/>
    </row>
    <row r="116" spans="1:1" s="569" customFormat="1">
      <c r="A116" s="73"/>
    </row>
    <row r="117" spans="1:1" s="569" customFormat="1">
      <c r="A117" s="73"/>
    </row>
    <row r="118" spans="1:1" s="569" customFormat="1">
      <c r="A118" s="73"/>
    </row>
    <row r="119" spans="1:1" s="569" customFormat="1">
      <c r="A119" s="73"/>
    </row>
    <row r="120" spans="1:1" s="569" customFormat="1">
      <c r="A120" s="73"/>
    </row>
    <row r="121" spans="1:1" s="569" customFormat="1">
      <c r="A121" s="73"/>
    </row>
    <row r="122" spans="1:1" s="569" customFormat="1">
      <c r="A122" s="73"/>
    </row>
    <row r="123" spans="1:1" s="569" customFormat="1">
      <c r="A123" s="73"/>
    </row>
    <row r="124" spans="1:1" s="569" customFormat="1">
      <c r="A124" s="73"/>
    </row>
    <row r="125" spans="1:1" s="569" customFormat="1">
      <c r="A125" s="73"/>
    </row>
    <row r="126" spans="1:1" s="569" customFormat="1">
      <c r="A126" s="73"/>
    </row>
    <row r="127" spans="1:1" s="569" customFormat="1">
      <c r="A127" s="73"/>
    </row>
    <row r="128" spans="1:1" s="569" customFormat="1">
      <c r="A128" s="73"/>
    </row>
    <row r="129" spans="1:1" s="569" customFormat="1">
      <c r="A129" s="73"/>
    </row>
    <row r="130" spans="1:1" s="569" customFormat="1">
      <c r="A130" s="73"/>
    </row>
    <row r="131" spans="1:1" s="569" customFormat="1">
      <c r="A131" s="73"/>
    </row>
    <row r="132" spans="1:1" s="569" customFormat="1">
      <c r="A132" s="73"/>
    </row>
    <row r="133" spans="1:1" s="569" customFormat="1">
      <c r="A133" s="73"/>
    </row>
    <row r="134" spans="1:1" s="569" customFormat="1">
      <c r="A134" s="73"/>
    </row>
    <row r="135" spans="1:1" s="569" customFormat="1">
      <c r="A135" s="73"/>
    </row>
    <row r="136" spans="1:1" s="569" customFormat="1">
      <c r="A136" s="73"/>
    </row>
    <row r="137" spans="1:1" s="569" customFormat="1">
      <c r="A137" s="73"/>
    </row>
    <row r="138" spans="1:1" s="569" customFormat="1">
      <c r="A138" s="73"/>
    </row>
    <row r="139" spans="1:1" s="569" customFormat="1">
      <c r="A139" s="73"/>
    </row>
    <row r="140" spans="1:1" s="569" customFormat="1">
      <c r="A140" s="73"/>
    </row>
    <row r="141" spans="1:1" s="569" customFormat="1">
      <c r="A141" s="73"/>
    </row>
    <row r="142" spans="1:1" s="569" customFormat="1">
      <c r="A142" s="73"/>
    </row>
    <row r="143" spans="1:1" s="569" customFormat="1">
      <c r="A143" s="73"/>
    </row>
    <row r="144" spans="1:1" s="569" customFormat="1">
      <c r="A144" s="73"/>
    </row>
    <row r="145" spans="1:1" s="569" customFormat="1">
      <c r="A145" s="73"/>
    </row>
    <row r="146" spans="1:1" s="569" customFormat="1">
      <c r="A146" s="73"/>
    </row>
    <row r="147" spans="1:1" s="569" customFormat="1">
      <c r="A147" s="73"/>
    </row>
    <row r="148" spans="1:1" s="569" customFormat="1">
      <c r="A148" s="73"/>
    </row>
    <row r="149" spans="1:1" s="569" customFormat="1">
      <c r="A149" s="73"/>
    </row>
    <row r="150" spans="1:1" s="569" customFormat="1">
      <c r="A150" s="73"/>
    </row>
    <row r="151" spans="1:1" s="569" customFormat="1">
      <c r="A151" s="73"/>
    </row>
    <row r="152" spans="1:1" s="569" customFormat="1">
      <c r="A152" s="73"/>
    </row>
    <row r="153" spans="1:1" s="569" customFormat="1">
      <c r="A153" s="73"/>
    </row>
    <row r="154" spans="1:1" s="569" customFormat="1">
      <c r="A154" s="73"/>
    </row>
    <row r="155" spans="1:1" s="569" customFormat="1">
      <c r="A155" s="73"/>
    </row>
    <row r="156" spans="1:1" s="569" customFormat="1">
      <c r="A156" s="73"/>
    </row>
    <row r="157" spans="1:1" s="569" customFormat="1">
      <c r="A157" s="73"/>
    </row>
    <row r="158" spans="1:1" s="569" customFormat="1">
      <c r="A158" s="73"/>
    </row>
    <row r="159" spans="1:1" s="569" customFormat="1">
      <c r="A159" s="73"/>
    </row>
    <row r="160" spans="1:1" s="569" customFormat="1">
      <c r="A160" s="73"/>
    </row>
    <row r="161" spans="1:1" s="569" customFormat="1">
      <c r="A161" s="73"/>
    </row>
    <row r="162" spans="1:1" s="569" customFormat="1" ht="21.75" customHeight="1">
      <c r="A162" s="73"/>
    </row>
    <row r="163" spans="1:1" s="569" customFormat="1">
      <c r="A163" s="73"/>
    </row>
    <row r="164" spans="1:1" s="569" customFormat="1">
      <c r="A164" s="73"/>
    </row>
    <row r="165" spans="1:1" s="569" customFormat="1">
      <c r="A165" s="73"/>
    </row>
    <row r="166" spans="1:1" s="569" customFormat="1">
      <c r="A166" s="73"/>
    </row>
    <row r="167" spans="1:1" s="569" customFormat="1">
      <c r="A167" s="73"/>
    </row>
    <row r="168" spans="1:1" s="569" customFormat="1" ht="16.5" customHeight="1">
      <c r="A168" s="73"/>
    </row>
    <row r="169" spans="1:1" s="569" customFormat="1">
      <c r="A169" s="73"/>
    </row>
    <row r="170" spans="1:1" s="569" customFormat="1" ht="15"/>
    <row r="171" spans="1:1" s="569" customFormat="1" ht="15"/>
    <row r="172" spans="1:1" s="569" customFormat="1" ht="15"/>
    <row r="173" spans="1:1" s="569" customFormat="1" ht="15"/>
    <row r="174" spans="1:1" s="569" customFormat="1" ht="15"/>
    <row r="175" spans="1:1" s="569" customFormat="1" ht="15"/>
    <row r="176" spans="1:1" s="569" customFormat="1" ht="15"/>
    <row r="177" s="569" customFormat="1" ht="15"/>
    <row r="178" s="569" customFormat="1" ht="15"/>
    <row r="179" s="569" customFormat="1" ht="15"/>
    <row r="180" s="569" customFormat="1" ht="15"/>
    <row r="181" s="569" customFormat="1" ht="15"/>
    <row r="182" s="569" customFormat="1" ht="15"/>
    <row r="183" s="569" customFormat="1" ht="15"/>
    <row r="184" s="569" customFormat="1" ht="15"/>
    <row r="185" s="569" customFormat="1" ht="15"/>
    <row r="186" s="569" customFormat="1" ht="15"/>
    <row r="187" s="569" customFormat="1" ht="15"/>
    <row r="188" s="569" customFormat="1" ht="15"/>
    <row r="189" s="569" customFormat="1" ht="15"/>
    <row r="190" s="569" customFormat="1" ht="15"/>
    <row r="191" s="569" customFormat="1" ht="15"/>
    <row r="192" s="569" customFormat="1" ht="15"/>
    <row r="193" spans="1:1" s="569" customFormat="1" ht="15"/>
    <row r="194" spans="1:1" s="569" customFormat="1">
      <c r="A194" s="74"/>
    </row>
    <row r="195" spans="1:1" s="569" customFormat="1">
      <c r="A195" s="74"/>
    </row>
    <row r="196" spans="1:1" s="569" customFormat="1">
      <c r="A196" s="74"/>
    </row>
    <row r="197" spans="1:1" s="569" customFormat="1">
      <c r="A197" s="73"/>
    </row>
    <row r="198" spans="1:1" s="569" customFormat="1">
      <c r="A198" s="73"/>
    </row>
    <row r="199" spans="1:1" s="569" customFormat="1">
      <c r="A199" s="73"/>
    </row>
    <row r="200" spans="1:1" s="569" customFormat="1">
      <c r="A200" s="73"/>
    </row>
    <row r="201" spans="1:1" s="569" customFormat="1">
      <c r="A201" s="73"/>
    </row>
    <row r="202" spans="1:1" s="569" customFormat="1">
      <c r="A202" s="73"/>
    </row>
    <row r="203" spans="1:1" s="569" customFormat="1">
      <c r="A203" s="74"/>
    </row>
    <row r="204" spans="1:1" s="569" customFormat="1">
      <c r="A204" s="74"/>
    </row>
    <row r="205" spans="1:1" s="569" customFormat="1">
      <c r="A205" s="74"/>
    </row>
    <row r="206" spans="1:1" s="569" customFormat="1">
      <c r="A206" s="74"/>
    </row>
    <row r="207" spans="1:1" s="569" customFormat="1">
      <c r="A207" s="74"/>
    </row>
    <row r="208" spans="1:1" s="569" customFormat="1">
      <c r="A208" s="73"/>
    </row>
    <row r="209" spans="1:1" s="569" customFormat="1">
      <c r="A209" s="73"/>
    </row>
    <row r="210" spans="1:1" s="569" customFormat="1">
      <c r="A210" s="73"/>
    </row>
    <row r="211" spans="1:1" s="569" customFormat="1">
      <c r="A211" s="73"/>
    </row>
    <row r="212" spans="1:1" s="569" customFormat="1">
      <c r="A212" s="73"/>
    </row>
    <row r="213" spans="1:1" s="569" customFormat="1">
      <c r="A213" s="73"/>
    </row>
    <row r="214" spans="1:1" s="569" customFormat="1">
      <c r="A214" s="73"/>
    </row>
    <row r="215" spans="1:1" s="569" customFormat="1">
      <c r="A215" s="73"/>
    </row>
    <row r="216" spans="1:1" s="569" customFormat="1">
      <c r="A216" s="73"/>
    </row>
    <row r="217" spans="1:1" s="569" customFormat="1">
      <c r="A217" s="74"/>
    </row>
    <row r="218" spans="1:1" s="569" customFormat="1">
      <c r="A218" s="74"/>
    </row>
    <row r="219" spans="1:1" s="569" customFormat="1">
      <c r="A219" s="74"/>
    </row>
    <row r="220" spans="1:1" s="569" customFormat="1">
      <c r="A220" s="74"/>
    </row>
    <row r="221" spans="1:1" s="569" customFormat="1">
      <c r="A221" s="74"/>
    </row>
    <row r="222" spans="1:1" s="569" customFormat="1">
      <c r="A222" s="73"/>
    </row>
    <row r="223" spans="1:1" s="569" customFormat="1">
      <c r="A223" s="73"/>
    </row>
    <row r="224" spans="1:1" s="569" customFormat="1">
      <c r="A224" s="73"/>
    </row>
    <row r="225" spans="1:1" s="569" customFormat="1">
      <c r="A225" s="74"/>
    </row>
    <row r="226" spans="1:1" s="569" customFormat="1">
      <c r="A226" s="74"/>
    </row>
    <row r="227" spans="1:1" s="569" customFormat="1">
      <c r="A227" s="74"/>
    </row>
    <row r="228" spans="1:1" s="569" customFormat="1">
      <c r="A228" s="74"/>
    </row>
    <row r="229" spans="1:1" s="569" customFormat="1">
      <c r="A229" s="74"/>
    </row>
    <row r="230" spans="1:1" s="569" customFormat="1">
      <c r="A230" s="74"/>
    </row>
    <row r="231" spans="1:1" s="569" customFormat="1">
      <c r="A231" s="74"/>
    </row>
    <row r="232" spans="1:1" s="569" customFormat="1">
      <c r="A232" s="74"/>
    </row>
    <row r="233" spans="1:1" s="569" customFormat="1">
      <c r="A233" s="74"/>
    </row>
    <row r="234" spans="1:1" s="569" customFormat="1">
      <c r="A234" s="74"/>
    </row>
    <row r="235" spans="1:1" s="569" customFormat="1">
      <c r="A235" s="74"/>
    </row>
    <row r="236" spans="1:1" s="569" customFormat="1">
      <c r="A236" s="73"/>
    </row>
    <row r="237" spans="1:1" s="569" customFormat="1">
      <c r="A237" s="73"/>
    </row>
    <row r="238" spans="1:1" s="569" customFormat="1">
      <c r="A238" s="73"/>
    </row>
    <row r="239" spans="1:1" s="569" customFormat="1">
      <c r="A239" s="73"/>
    </row>
    <row r="240" spans="1:1" s="569" customFormat="1">
      <c r="A240" s="73"/>
    </row>
    <row r="241" spans="1:1" s="569" customFormat="1">
      <c r="A241" s="73"/>
    </row>
    <row r="242" spans="1:1" s="569" customFormat="1">
      <c r="A242" s="74"/>
    </row>
    <row r="243" spans="1:1" s="569" customFormat="1">
      <c r="A243" s="74"/>
    </row>
    <row r="244" spans="1:1" s="569" customFormat="1">
      <c r="A244" s="74"/>
    </row>
    <row r="245" spans="1:1" s="569" customFormat="1">
      <c r="A245" s="74"/>
    </row>
    <row r="246" spans="1:1" s="569" customFormat="1">
      <c r="A246" s="74"/>
    </row>
    <row r="247" spans="1:1" s="569" customFormat="1">
      <c r="A247" s="73"/>
    </row>
    <row r="256" spans="1:1">
      <c r="A256" s="15"/>
    </row>
    <row r="257" spans="1:1">
      <c r="A257" s="15"/>
    </row>
    <row r="258" spans="1:1">
      <c r="A258" s="15"/>
    </row>
    <row r="259" spans="1:1">
      <c r="A259" s="15"/>
    </row>
    <row r="260" spans="1:1">
      <c r="A260" s="15"/>
    </row>
    <row r="264" spans="1:1">
      <c r="A264" s="15"/>
    </row>
    <row r="265" spans="1:1">
      <c r="A265" s="15"/>
    </row>
    <row r="266" spans="1:1">
      <c r="A266" s="15"/>
    </row>
    <row r="267" spans="1:1">
      <c r="A267" s="15"/>
    </row>
    <row r="268" spans="1:1">
      <c r="A268" s="15"/>
    </row>
    <row r="269" spans="1:1">
      <c r="A269" s="15"/>
    </row>
    <row r="270" spans="1:1">
      <c r="A270" s="15"/>
    </row>
    <row r="271" spans="1:1">
      <c r="A271" s="15"/>
    </row>
    <row r="272" spans="1:1">
      <c r="A272" s="15"/>
    </row>
    <row r="273" spans="1:1">
      <c r="A273" s="15"/>
    </row>
    <row r="274" spans="1:1">
      <c r="A274" s="15"/>
    </row>
    <row r="275" spans="1:1">
      <c r="A275" s="15"/>
    </row>
    <row r="276" spans="1:1">
      <c r="A276" s="15"/>
    </row>
    <row r="277" spans="1:1">
      <c r="A277" s="15"/>
    </row>
    <row r="278" spans="1:1">
      <c r="A278" s="15"/>
    </row>
    <row r="279" spans="1:1">
      <c r="A279" s="15"/>
    </row>
    <row r="280" spans="1:1">
      <c r="A280" s="15"/>
    </row>
    <row r="281" spans="1:1">
      <c r="A281" s="15"/>
    </row>
    <row r="282" spans="1:1">
      <c r="A282" s="15"/>
    </row>
    <row r="283" spans="1:1">
      <c r="A283" s="15"/>
    </row>
    <row r="290" spans="1:1">
      <c r="A290" s="15"/>
    </row>
    <row r="291" spans="1:1">
      <c r="A291" s="15"/>
    </row>
    <row r="292" spans="1:1">
      <c r="A292" s="15"/>
    </row>
    <row r="293" spans="1:1">
      <c r="A293" s="15"/>
    </row>
    <row r="294" spans="1:1">
      <c r="A294" s="15"/>
    </row>
    <row r="303" spans="1:1">
      <c r="A303" s="15"/>
    </row>
    <row r="304" spans="1:1">
      <c r="A304" s="15"/>
    </row>
    <row r="305" spans="1:1">
      <c r="A305" s="15"/>
    </row>
    <row r="306" spans="1:1">
      <c r="A306" s="15"/>
    </row>
    <row r="307" spans="1:1">
      <c r="A307" s="15"/>
    </row>
    <row r="311" spans="1:1">
      <c r="A311" s="15"/>
    </row>
    <row r="312" spans="1:1">
      <c r="A312" s="15"/>
    </row>
    <row r="313" spans="1:1">
      <c r="A313" s="15"/>
    </row>
    <row r="314" spans="1:1">
      <c r="A314" s="15"/>
    </row>
    <row r="315" spans="1:1">
      <c r="A315" s="15"/>
    </row>
    <row r="316" spans="1:1">
      <c r="A316" s="15"/>
    </row>
    <row r="317" spans="1:1">
      <c r="A317" s="15"/>
    </row>
    <row r="318" spans="1:1">
      <c r="A318" s="15"/>
    </row>
    <row r="319" spans="1:1">
      <c r="A319" s="15"/>
    </row>
    <row r="320" spans="1:1">
      <c r="A320" s="15"/>
    </row>
    <row r="321" spans="1:1">
      <c r="A321" s="15"/>
    </row>
    <row r="322" spans="1:1">
      <c r="A322" s="15"/>
    </row>
    <row r="323" spans="1:1">
      <c r="A323" s="15"/>
    </row>
    <row r="324" spans="1:1">
      <c r="A324" s="15"/>
    </row>
    <row r="325" spans="1:1">
      <c r="A325" s="15"/>
    </row>
    <row r="326" spans="1:1">
      <c r="A326" s="15"/>
    </row>
    <row r="327" spans="1:1">
      <c r="A327" s="15"/>
    </row>
    <row r="328" spans="1:1">
      <c r="A328" s="15"/>
    </row>
    <row r="329" spans="1:1">
      <c r="A329" s="15"/>
    </row>
    <row r="330" spans="1:1">
      <c r="A330" s="15"/>
    </row>
    <row r="331" spans="1:1">
      <c r="A331" s="15"/>
    </row>
    <row r="338" spans="1:1">
      <c r="A338" s="15"/>
    </row>
    <row r="339" spans="1:1">
      <c r="A339" s="15"/>
    </row>
    <row r="340" spans="1:1">
      <c r="A340" s="15"/>
    </row>
    <row r="341" spans="1:1">
      <c r="A341" s="15"/>
    </row>
    <row r="343" spans="1:1">
      <c r="A343" s="15"/>
    </row>
    <row r="353" spans="1:1">
      <c r="A353" s="15"/>
    </row>
    <row r="354" spans="1:1">
      <c r="A354" s="15"/>
    </row>
    <row r="355" spans="1:1">
      <c r="A355" s="15"/>
    </row>
    <row r="356" spans="1:1">
      <c r="A356" s="15"/>
    </row>
    <row r="358" spans="1:1">
      <c r="A358" s="15"/>
    </row>
    <row r="363" spans="1:1">
      <c r="A363" s="15"/>
    </row>
    <row r="365" spans="1:1">
      <c r="A365" s="15"/>
    </row>
    <row r="367" spans="1:1">
      <c r="A367" s="15"/>
    </row>
    <row r="369" spans="1:1">
      <c r="A369" s="15"/>
    </row>
    <row r="370" spans="1:1">
      <c r="A370" s="15"/>
    </row>
    <row r="371" spans="1:1">
      <c r="A371" s="15"/>
    </row>
    <row r="372" spans="1:1">
      <c r="A372" s="15"/>
    </row>
    <row r="373" spans="1:1">
      <c r="A373" s="15"/>
    </row>
    <row r="374" spans="1:1">
      <c r="A374" s="15"/>
    </row>
    <row r="375" spans="1:1">
      <c r="A375" s="15"/>
    </row>
    <row r="376" spans="1:1">
      <c r="A376" s="15"/>
    </row>
    <row r="377" spans="1:1">
      <c r="A377" s="15"/>
    </row>
    <row r="378" spans="1:1">
      <c r="A378" s="15"/>
    </row>
    <row r="379" spans="1:1">
      <c r="A379" s="15"/>
    </row>
    <row r="386" spans="1:1">
      <c r="A386" s="15"/>
    </row>
    <row r="387" spans="1:1">
      <c r="A387" s="15"/>
    </row>
    <row r="388" spans="1:1">
      <c r="A388" s="15"/>
    </row>
    <row r="390" spans="1:1">
      <c r="A390" s="15"/>
    </row>
    <row r="401" spans="1:1">
      <c r="A401" s="15"/>
    </row>
    <row r="402" spans="1:1">
      <c r="A402" s="15"/>
    </row>
    <row r="403" spans="1:1">
      <c r="A403" s="15"/>
    </row>
    <row r="404" spans="1:1">
      <c r="A404" s="15"/>
    </row>
    <row r="406" spans="1:1">
      <c r="A406" s="15"/>
    </row>
    <row r="410" spans="1:1">
      <c r="A410" s="15"/>
    </row>
    <row r="412" spans="1:1">
      <c r="A412" s="15"/>
    </row>
    <row r="414" spans="1:1">
      <c r="A414" s="15"/>
    </row>
    <row r="416" spans="1:1">
      <c r="A416" s="15"/>
    </row>
    <row r="417" spans="1:1">
      <c r="A417" s="15"/>
    </row>
    <row r="418" spans="1:1">
      <c r="A418" s="15"/>
    </row>
    <row r="419" spans="1:1">
      <c r="A419" s="15"/>
    </row>
    <row r="420" spans="1:1">
      <c r="A420" s="15"/>
    </row>
    <row r="421" spans="1:1">
      <c r="A421" s="15"/>
    </row>
    <row r="422" spans="1:1">
      <c r="A422" s="15"/>
    </row>
    <row r="423" spans="1:1">
      <c r="A423" s="15"/>
    </row>
    <row r="424" spans="1:1">
      <c r="A424" s="15"/>
    </row>
    <row r="425" spans="1:1">
      <c r="A425" s="15"/>
    </row>
    <row r="426" spans="1:1">
      <c r="A426" s="15"/>
    </row>
    <row r="427" spans="1:1">
      <c r="A427" s="15"/>
    </row>
    <row r="428" spans="1:1">
      <c r="A428" s="15"/>
    </row>
    <row r="429" spans="1:1">
      <c r="A429" s="15"/>
    </row>
    <row r="437" spans="1:1">
      <c r="A437" s="15"/>
    </row>
    <row r="438" spans="1:1">
      <c r="A438" s="15"/>
    </row>
    <row r="439" spans="1:1">
      <c r="A439" s="15"/>
    </row>
    <row r="441" spans="1:1">
      <c r="A441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5" spans="1:1">
      <c r="A455" s="15"/>
    </row>
    <row r="459" spans="1:1">
      <c r="A459" s="15"/>
    </row>
    <row r="460" spans="1:1">
      <c r="A460" s="15"/>
    </row>
    <row r="461" spans="1:1">
      <c r="A461" s="15"/>
    </row>
    <row r="462" spans="1:1">
      <c r="A462" s="15"/>
    </row>
    <row r="463" spans="1:1">
      <c r="A463" s="15"/>
    </row>
    <row r="465" spans="1:1">
      <c r="A465" s="15"/>
    </row>
    <row r="466" spans="1:1">
      <c r="A466" s="15"/>
    </row>
    <row r="467" spans="1:1">
      <c r="A467" s="15"/>
    </row>
    <row r="468" spans="1:1">
      <c r="A468" s="15"/>
    </row>
    <row r="469" spans="1:1">
      <c r="A469" s="15"/>
    </row>
    <row r="470" spans="1:1">
      <c r="A470" s="15"/>
    </row>
    <row r="471" spans="1:1">
      <c r="A471" s="15"/>
    </row>
    <row r="472" spans="1:1">
      <c r="A472" s="15"/>
    </row>
    <row r="473" spans="1:1">
      <c r="A473" s="15"/>
    </row>
    <row r="474" spans="1:1">
      <c r="A474" s="15"/>
    </row>
    <row r="475" spans="1:1">
      <c r="A475" s="15"/>
    </row>
    <row r="476" spans="1:1">
      <c r="A476" s="15"/>
    </row>
    <row r="477" spans="1:1">
      <c r="A477" s="15"/>
    </row>
    <row r="478" spans="1:1">
      <c r="A478" s="15"/>
    </row>
    <row r="486" spans="1:1">
      <c r="A486" s="15"/>
    </row>
    <row r="487" spans="1:1">
      <c r="A487" s="15"/>
    </row>
    <row r="488" spans="1:1">
      <c r="A488" s="15"/>
    </row>
    <row r="489" spans="1:1">
      <c r="A489" s="15"/>
    </row>
    <row r="490" spans="1:1">
      <c r="A490" s="15"/>
    </row>
    <row r="500" spans="1:1">
      <c r="A500" s="15"/>
    </row>
    <row r="501" spans="1:1">
      <c r="A501" s="15"/>
    </row>
    <row r="502" spans="1:1">
      <c r="A502" s="15"/>
    </row>
    <row r="503" spans="1:1">
      <c r="A503" s="15"/>
    </row>
    <row r="504" spans="1:1">
      <c r="A504" s="15"/>
    </row>
    <row r="509" spans="1:1">
      <c r="A509" s="15"/>
    </row>
    <row r="510" spans="1:1">
      <c r="A510" s="15"/>
    </row>
    <row r="511" spans="1:1">
      <c r="A511" s="15"/>
    </row>
    <row r="512" spans="1:1">
      <c r="A512" s="15"/>
    </row>
    <row r="513" spans="1:1">
      <c r="A513" s="15"/>
    </row>
    <row r="514" spans="1:1">
      <c r="A514" s="432"/>
    </row>
    <row r="515" spans="1:1">
      <c r="A515" s="432"/>
    </row>
    <row r="516" spans="1:1">
      <c r="A516" s="432"/>
    </row>
    <row r="517" spans="1:1">
      <c r="A517" s="432"/>
    </row>
    <row r="520" spans="1:1">
      <c r="A520" s="15"/>
    </row>
    <row r="527" spans="1:1">
      <c r="A527" s="15"/>
    </row>
    <row r="528" spans="1:1">
      <c r="A528" s="15"/>
    </row>
    <row r="529" spans="1:1">
      <c r="A529" s="15"/>
    </row>
    <row r="530" spans="1:1">
      <c r="A530" s="15"/>
    </row>
    <row r="532" spans="1:1">
      <c r="A532" s="15"/>
    </row>
    <row r="542" spans="1:1">
      <c r="A542" s="15"/>
    </row>
    <row r="543" spans="1:1">
      <c r="A543" s="15"/>
    </row>
    <row r="544" spans="1:1">
      <c r="A544" s="15"/>
    </row>
    <row r="545" spans="1:1">
      <c r="A545" s="15"/>
    </row>
    <row r="547" spans="1:1">
      <c r="A547" s="15"/>
    </row>
    <row r="552" spans="1:1">
      <c r="A552" s="15"/>
    </row>
    <row r="554" spans="1:1">
      <c r="A554" s="15"/>
    </row>
    <row r="556" spans="1:1">
      <c r="A556" s="15"/>
    </row>
    <row r="558" spans="1:1">
      <c r="A558" s="15"/>
    </row>
    <row r="559" spans="1:1">
      <c r="A559" s="15"/>
    </row>
    <row r="569" spans="1:1">
      <c r="A569" s="15"/>
    </row>
    <row r="576" spans="1:1">
      <c r="A576" s="15"/>
    </row>
    <row r="577" spans="1:1">
      <c r="A577" s="15"/>
    </row>
    <row r="578" spans="1:1">
      <c r="A578" s="15"/>
    </row>
    <row r="579" spans="1:1">
      <c r="A579" s="15"/>
    </row>
    <row r="581" spans="1:1">
      <c r="A581" s="15"/>
    </row>
    <row r="590" spans="1:1">
      <c r="A590" s="15"/>
    </row>
    <row r="591" spans="1:1">
      <c r="A591" s="15"/>
    </row>
    <row r="592" spans="1:1">
      <c r="A592" s="15"/>
    </row>
    <row r="593" spans="1:1">
      <c r="A593" s="15"/>
    </row>
    <row r="595" spans="1:1">
      <c r="A595" s="15"/>
    </row>
    <row r="599" spans="1:1">
      <c r="A599" s="15"/>
    </row>
    <row r="603" spans="1:1">
      <c r="A603" s="15"/>
    </row>
    <row r="606" spans="1:1">
      <c r="A606" s="15"/>
    </row>
    <row r="608" spans="1:1">
      <c r="A608" s="15"/>
    </row>
    <row r="612" spans="1:1">
      <c r="A612" s="15"/>
    </row>
    <row r="613" spans="1:1">
      <c r="A613" s="15"/>
    </row>
    <row r="614" spans="1:1">
      <c r="A614" s="15"/>
    </row>
    <row r="615" spans="1:1">
      <c r="A615" s="15"/>
    </row>
    <row r="618" spans="1:1">
      <c r="A618" s="15"/>
    </row>
    <row r="626" spans="1:1">
      <c r="A626" s="15"/>
    </row>
    <row r="627" spans="1:1">
      <c r="A627" s="15"/>
    </row>
    <row r="628" spans="1:1">
      <c r="A628" s="15"/>
    </row>
    <row r="630" spans="1:1">
      <c r="A630" s="15"/>
    </row>
    <row r="640" spans="1:1">
      <c r="A640" s="15"/>
    </row>
    <row r="641" spans="1:1">
      <c r="A641" s="15"/>
    </row>
    <row r="642" spans="1:1">
      <c r="A642" s="15"/>
    </row>
    <row r="644" spans="1:1">
      <c r="A644" s="15"/>
    </row>
    <row r="648" spans="1:1">
      <c r="A648" s="15"/>
    </row>
    <row r="652" spans="1:1">
      <c r="A652" s="15"/>
    </row>
    <row r="655" spans="1:1">
      <c r="A655" s="15"/>
    </row>
    <row r="657" spans="1:1">
      <c r="A657" s="15"/>
    </row>
    <row r="659" spans="1:1">
      <c r="A659" s="15"/>
    </row>
    <row r="666" spans="1:1">
      <c r="A666" s="15"/>
    </row>
    <row r="676" spans="1:1">
      <c r="A676" s="15"/>
    </row>
    <row r="677" spans="1:1">
      <c r="A677" s="15"/>
    </row>
    <row r="678" spans="1:1">
      <c r="A678" s="15"/>
    </row>
    <row r="679" spans="1:1">
      <c r="A679" s="15"/>
    </row>
    <row r="681" spans="1:1">
      <c r="A681" s="15"/>
    </row>
    <row r="691" spans="1:1">
      <c r="A691" s="15"/>
    </row>
    <row r="692" spans="1:1">
      <c r="A692" s="15"/>
    </row>
    <row r="693" spans="1:1">
      <c r="A693" s="15"/>
    </row>
    <row r="694" spans="1:1">
      <c r="A694" s="15"/>
    </row>
    <row r="696" spans="1:1">
      <c r="A696" s="15"/>
    </row>
    <row r="701" spans="1:1">
      <c r="A701" s="15"/>
    </row>
    <row r="703" spans="1:1">
      <c r="A703" s="15"/>
    </row>
    <row r="705" spans="1:1">
      <c r="A705" s="15"/>
    </row>
    <row r="707" spans="1:1">
      <c r="A707" s="15"/>
    </row>
    <row r="708" spans="1:1">
      <c r="A708" s="15"/>
    </row>
    <row r="714" spans="1:1">
      <c r="A714" s="15"/>
    </row>
    <row r="721" spans="1:1">
      <c r="A721" s="15"/>
    </row>
    <row r="722" spans="1:1">
      <c r="A722" s="15"/>
    </row>
    <row r="723" spans="1:1">
      <c r="A723" s="15"/>
    </row>
    <row r="725" spans="1:1">
      <c r="A725" s="15"/>
    </row>
    <row r="736" spans="1:1">
      <c r="A736" s="15"/>
    </row>
    <row r="737" spans="1:1">
      <c r="A737" s="15"/>
    </row>
    <row r="738" spans="1:1">
      <c r="A738" s="15"/>
    </row>
    <row r="739" spans="1:1">
      <c r="A739" s="15"/>
    </row>
    <row r="741" spans="1:1">
      <c r="A741" s="15"/>
    </row>
    <row r="745" spans="1:1">
      <c r="A745" s="15"/>
    </row>
    <row r="747" spans="1:1">
      <c r="A747" s="15"/>
    </row>
    <row r="749" spans="1:1">
      <c r="A749" s="15"/>
    </row>
    <row r="752" spans="1:1">
      <c r="A752" s="15"/>
    </row>
    <row r="754" spans="1:1">
      <c r="A754" s="15"/>
    </row>
    <row r="755" spans="1:1">
      <c r="A755" s="15"/>
    </row>
    <row r="756" spans="1:1">
      <c r="A756" s="15"/>
    </row>
    <row r="757" spans="1:1">
      <c r="A757" s="15"/>
    </row>
    <row r="758" spans="1:1">
      <c r="A758" s="15"/>
    </row>
    <row r="762" spans="1:1">
      <c r="A762" s="15"/>
    </row>
    <row r="770" spans="1:1">
      <c r="A770" s="15"/>
    </row>
    <row r="771" spans="1:1">
      <c r="A771" s="15"/>
    </row>
    <row r="772" spans="1:1">
      <c r="A772" s="15"/>
    </row>
    <row r="774" spans="1:1">
      <c r="A774" s="15"/>
    </row>
    <row r="783" spans="1:1">
      <c r="A783" s="15"/>
    </row>
    <row r="784" spans="1:1">
      <c r="A784" s="15"/>
    </row>
    <row r="785" spans="1:1">
      <c r="A785" s="15"/>
    </row>
    <row r="786" spans="1:1">
      <c r="A786" s="15"/>
    </row>
    <row r="788" spans="1:1">
      <c r="A788" s="15"/>
    </row>
    <row r="792" spans="1:1">
      <c r="A792" s="15"/>
    </row>
    <row r="793" spans="1:1">
      <c r="A793" s="15"/>
    </row>
    <row r="794" spans="1:1">
      <c r="A794" s="15"/>
    </row>
    <row r="795" spans="1:1">
      <c r="A795" s="15"/>
    </row>
    <row r="796" spans="1:1">
      <c r="A796" s="15"/>
    </row>
    <row r="802" spans="1:1">
      <c r="A802" s="15"/>
    </row>
    <row r="810" spans="1:1">
      <c r="A810" s="15"/>
    </row>
    <row r="817" spans="1:1">
      <c r="A817" s="15"/>
    </row>
    <row r="818" spans="1:1">
      <c r="A818" s="15"/>
    </row>
    <row r="820" spans="1:1">
      <c r="A820" s="15"/>
    </row>
    <row r="829" spans="1:1">
      <c r="A829" s="15"/>
    </row>
    <row r="830" spans="1:1">
      <c r="A830" s="15"/>
    </row>
    <row r="832" spans="1:1">
      <c r="A832" s="15"/>
    </row>
    <row r="836" spans="1:1">
      <c r="A836" s="15"/>
    </row>
    <row r="838" spans="1:1">
      <c r="A838" s="15"/>
    </row>
    <row r="840" spans="1:1">
      <c r="A840" s="15"/>
    </row>
    <row r="846" spans="1:1">
      <c r="A846" s="15"/>
    </row>
    <row r="848" spans="1:1">
      <c r="A848" s="15"/>
    </row>
    <row r="851" spans="1:1">
      <c r="A851" s="15"/>
    </row>
  </sheetData>
  <mergeCells count="9">
    <mergeCell ref="A52:E52"/>
    <mergeCell ref="A1:E1"/>
    <mergeCell ref="A22:E22"/>
    <mergeCell ref="A4:E4"/>
    <mergeCell ref="A9:E9"/>
    <mergeCell ref="A13:E13"/>
    <mergeCell ref="A35:E35"/>
    <mergeCell ref="A40:E40"/>
    <mergeCell ref="A44:E44"/>
  </mergeCells>
  <pageMargins left="0" right="0" top="0" bottom="0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 1года до 3 лет</vt:lpstr>
      <vt:lpstr>от 3 до 7 лет</vt:lpstr>
      <vt:lpstr>Меню РОТАЦИЯ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2025-05-19T08:07:21Z</dcterms:modified>
</cp:coreProperties>
</file>